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Zavrsene zgrade i stanovi god priop\Završene zgrade i stanovi 2017\"/>
    </mc:Choice>
  </mc:AlternateContent>
  <bookViews>
    <workbookView xWindow="0" yWindow="1545" windowWidth="15480" windowHeight="11010"/>
  </bookViews>
  <sheets>
    <sheet name="Tab. 1 " sheetId="15" r:id="rId1"/>
    <sheet name="G1 " sheetId="16" r:id="rId2"/>
    <sheet name="Tab.2, G2 i G3" sheetId="11" r:id="rId3"/>
    <sheet name="Tab. 3" sheetId="14" r:id="rId4"/>
    <sheet name="Tab. 4" sheetId="4" r:id="rId5"/>
    <sheet name="Tab. 5 i G4" sheetId="5" r:id="rId6"/>
    <sheet name="Tab. 6." sheetId="9" r:id="rId7"/>
    <sheet name="Tab 7." sheetId="8" r:id="rId8"/>
    <sheet name="Metodologija" sheetId="12" r:id="rId9"/>
  </sheets>
  <definedNames>
    <definedName name="_xlnm.Print_Area" localSheetId="8">Metodologija!$A:$B</definedName>
    <definedName name="_xlnm.Print_Area" localSheetId="7">'Tab 7.'!$A:$AE</definedName>
    <definedName name="_xlnm.Print_Area" localSheetId="0">'Tab. 1 '!$A:$AB</definedName>
    <definedName name="_xlnm.Print_Area" localSheetId="3">'Tab. 3'!$A$1:$M$12</definedName>
    <definedName name="_xlnm.Print_Area" localSheetId="4">'Tab. 4'!$A:$U</definedName>
    <definedName name="_xlnm.Print_Area" localSheetId="5">'Tab. 5 i G4'!$A$1:$S$49</definedName>
    <definedName name="_xlnm.Print_Area" localSheetId="2">'Tab.2, G2 i G3'!$A:$U</definedName>
  </definedNames>
  <calcPr calcId="162913"/>
</workbook>
</file>

<file path=xl/calcChain.xml><?xml version="1.0" encoding="utf-8"?>
<calcChain xmlns="http://schemas.openxmlformats.org/spreadsheetml/2006/main">
  <c r="AL2" i="16" l="1"/>
  <c r="AK2" i="16"/>
  <c r="AA14" i="15"/>
  <c r="Z14" i="15"/>
  <c r="X14" i="15"/>
  <c r="W14" i="15"/>
  <c r="U14" i="15"/>
  <c r="T14" i="15"/>
  <c r="R14" i="15"/>
  <c r="Q14" i="15"/>
  <c r="O14" i="15"/>
  <c r="N14" i="15"/>
  <c r="K14" i="15"/>
  <c r="I14" i="15"/>
  <c r="H14" i="15"/>
  <c r="F14" i="15"/>
  <c r="E14" i="15"/>
  <c r="L13" i="15"/>
  <c r="C13" i="15"/>
  <c r="L12" i="15"/>
  <c r="L14" i="15" s="1"/>
  <c r="C12" i="15"/>
  <c r="C14" i="15" s="1"/>
  <c r="L11" i="15"/>
  <c r="C11" i="15"/>
  <c r="L10" i="15"/>
  <c r="C10" i="15"/>
  <c r="L9" i="15"/>
  <c r="C9" i="15"/>
  <c r="L8" i="15"/>
  <c r="C8" i="15"/>
  <c r="L7" i="15"/>
  <c r="C7" i="15"/>
  <c r="L6" i="15"/>
  <c r="C6" i="15"/>
  <c r="L5" i="15"/>
  <c r="C5" i="15"/>
  <c r="L4" i="15"/>
  <c r="C4" i="15"/>
  <c r="M10" i="14" l="1"/>
  <c r="L10" i="14"/>
  <c r="M6" i="14"/>
  <c r="L6" i="14"/>
  <c r="F6" i="14"/>
  <c r="E12" i="14"/>
  <c r="D12" i="14"/>
  <c r="C12" i="14"/>
  <c r="E11" i="14"/>
  <c r="D11" i="14"/>
  <c r="C11" i="14"/>
  <c r="K10" i="14"/>
  <c r="J10" i="14"/>
  <c r="I10" i="14"/>
  <c r="H10" i="14"/>
  <c r="G10" i="14"/>
  <c r="F10" i="14"/>
  <c r="E8" i="14"/>
  <c r="D8" i="14"/>
  <c r="C8" i="14"/>
  <c r="E7" i="14"/>
  <c r="D7" i="14"/>
  <c r="C7" i="14"/>
  <c r="K6" i="14"/>
  <c r="J6" i="14"/>
  <c r="I6" i="14"/>
  <c r="H6" i="14"/>
  <c r="G6" i="14"/>
  <c r="T21" i="11"/>
  <c r="T20" i="11"/>
  <c r="T19" i="11"/>
  <c r="T17" i="11"/>
  <c r="T16" i="11"/>
  <c r="C10" i="14" l="1"/>
  <c r="E10" i="14"/>
  <c r="D10" i="14"/>
  <c r="C6" i="14"/>
  <c r="E6" i="14"/>
  <c r="D6" i="14"/>
  <c r="D20" i="4"/>
  <c r="D19" i="4"/>
  <c r="D18" i="4"/>
  <c r="D17" i="4"/>
  <c r="D16" i="4"/>
  <c r="D15" i="4"/>
  <c r="D14" i="4"/>
  <c r="D13" i="4"/>
  <c r="D12" i="4"/>
  <c r="D11" i="4"/>
  <c r="D10" i="4"/>
  <c r="P9" i="4"/>
  <c r="F10" i="4"/>
  <c r="H10" i="4"/>
  <c r="AH39" i="5" l="1"/>
  <c r="H8" i="4"/>
  <c r="H7" i="4"/>
  <c r="H6" i="4"/>
  <c r="F8" i="4"/>
  <c r="F7" i="4"/>
  <c r="F6" i="4"/>
  <c r="D8" i="4"/>
  <c r="D7" i="4"/>
  <c r="D6" i="4"/>
  <c r="F11" i="4"/>
  <c r="F12" i="4"/>
  <c r="F13" i="4"/>
  <c r="F14" i="4"/>
  <c r="F15" i="4"/>
  <c r="F16" i="4"/>
  <c r="F17" i="4"/>
  <c r="F18" i="4"/>
  <c r="F19" i="4"/>
  <c r="F20" i="4"/>
  <c r="H11" i="4"/>
  <c r="H12" i="4"/>
  <c r="H13" i="4"/>
  <c r="H14" i="4"/>
  <c r="H15" i="4"/>
  <c r="H16" i="4"/>
  <c r="H17" i="4"/>
  <c r="H18" i="4"/>
  <c r="H19" i="4"/>
  <c r="H20" i="4"/>
  <c r="P5" i="11"/>
  <c r="T5" i="11" s="1"/>
  <c r="M5" i="11"/>
  <c r="J5" i="11"/>
  <c r="G5" i="11"/>
  <c r="D5" i="11"/>
  <c r="P14" i="11" l="1"/>
  <c r="Y38" i="11" l="1"/>
  <c r="X38" i="11" s="1"/>
  <c r="X37" i="11" l="1"/>
  <c r="X36" i="11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AG39" i="5"/>
  <c r="R5" i="5"/>
  <c r="Q5" i="5"/>
  <c r="P5" i="5"/>
  <c r="O5" i="5"/>
  <c r="N5" i="5"/>
  <c r="M5" i="5"/>
  <c r="K5" i="5"/>
  <c r="H5" i="5"/>
  <c r="L5" i="5"/>
  <c r="AB4" i="8"/>
  <c r="AC4" i="8"/>
  <c r="AD4" i="8"/>
  <c r="C8" i="8"/>
  <c r="G21" i="9"/>
  <c r="E21" i="9"/>
  <c r="G20" i="9"/>
  <c r="E20" i="9"/>
  <c r="AF39" i="5"/>
  <c r="R17" i="5"/>
  <c r="R16" i="5" s="1"/>
  <c r="R15" i="5" s="1"/>
  <c r="E21" i="5"/>
  <c r="E22" i="5"/>
  <c r="E23" i="5"/>
  <c r="E20" i="5"/>
  <c r="T9" i="4"/>
  <c r="R9" i="4"/>
  <c r="N9" i="4"/>
  <c r="L9" i="4"/>
  <c r="J9" i="4"/>
  <c r="D9" i="4" s="1"/>
  <c r="D14" i="11"/>
  <c r="C7" i="8"/>
  <c r="T5" i="4"/>
  <c r="R5" i="4"/>
  <c r="N5" i="4"/>
  <c r="L5" i="4"/>
  <c r="J5" i="4"/>
  <c r="P5" i="4"/>
  <c r="E19" i="5"/>
  <c r="E18" i="5"/>
  <c r="E8" i="9"/>
  <c r="G8" i="9"/>
  <c r="M14" i="11"/>
  <c r="T14" i="11" s="1"/>
  <c r="J14" i="11"/>
  <c r="G14" i="11"/>
  <c r="Y27" i="11"/>
  <c r="AC39" i="5"/>
  <c r="O17" i="5"/>
  <c r="O16" i="5" s="1"/>
  <c r="O15" i="5" s="1"/>
  <c r="P17" i="5"/>
  <c r="P16" i="5"/>
  <c r="P15" i="5" s="1"/>
  <c r="Q17" i="5"/>
  <c r="Q16" i="5" s="1"/>
  <c r="Q15" i="5" s="1"/>
  <c r="Z33" i="5"/>
  <c r="Z39" i="5"/>
  <c r="E6" i="9"/>
  <c r="E7" i="9"/>
  <c r="E9" i="9"/>
  <c r="E10" i="9"/>
  <c r="E11" i="9"/>
  <c r="E12" i="9"/>
  <c r="E13" i="9"/>
  <c r="E14" i="9"/>
  <c r="E15" i="9"/>
  <c r="E16" i="9"/>
  <c r="E17" i="9"/>
  <c r="E18" i="9"/>
  <c r="E19" i="9"/>
  <c r="E22" i="9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6" i="8"/>
  <c r="C5" i="8"/>
  <c r="G7" i="9"/>
  <c r="G9" i="9"/>
  <c r="G10" i="9"/>
  <c r="G11" i="9"/>
  <c r="G12" i="9"/>
  <c r="G13" i="9"/>
  <c r="G14" i="9"/>
  <c r="G15" i="9"/>
  <c r="G16" i="9"/>
  <c r="G17" i="9"/>
  <c r="G18" i="9"/>
  <c r="G19" i="9"/>
  <c r="G22" i="9"/>
  <c r="G6" i="9"/>
  <c r="Y33" i="5"/>
  <c r="I5" i="9"/>
  <c r="N17" i="5"/>
  <c r="N16" i="5" s="1"/>
  <c r="N15" i="5" s="1"/>
  <c r="M17" i="5"/>
  <c r="M16" i="5" s="1"/>
  <c r="M15" i="5" s="1"/>
  <c r="L17" i="5"/>
  <c r="L16" i="5" s="1"/>
  <c r="L15" i="5" s="1"/>
  <c r="K17" i="5"/>
  <c r="K16" i="5" s="1"/>
  <c r="K15" i="5" s="1"/>
  <c r="H17" i="5"/>
  <c r="H16" i="5" s="1"/>
  <c r="H15" i="5" s="1"/>
  <c r="S5" i="9"/>
  <c r="Q5" i="9"/>
  <c r="O5" i="9"/>
  <c r="M5" i="9"/>
  <c r="K5" i="9"/>
  <c r="AA4" i="8"/>
  <c r="X4" i="8"/>
  <c r="U4" i="8"/>
  <c r="R4" i="8"/>
  <c r="O4" i="8"/>
  <c r="L4" i="8"/>
  <c r="I4" i="8"/>
  <c r="F4" i="8"/>
  <c r="AE39" i="5"/>
  <c r="AD39" i="5"/>
  <c r="L4" i="4" l="1"/>
  <c r="F9" i="4"/>
  <c r="H9" i="4"/>
  <c r="E5" i="5"/>
  <c r="X25" i="11"/>
  <c r="X26" i="11"/>
  <c r="R4" i="4"/>
  <c r="E17" i="5"/>
  <c r="E16" i="5" s="1"/>
  <c r="E15" i="5" s="1"/>
  <c r="J4" i="4"/>
  <c r="C4" i="8"/>
  <c r="C5" i="9"/>
  <c r="G5" i="9"/>
  <c r="E5" i="9"/>
  <c r="T4" i="4"/>
  <c r="P4" i="4"/>
  <c r="D5" i="4"/>
  <c r="F5" i="4"/>
  <c r="H5" i="4"/>
  <c r="AB38" i="5"/>
  <c r="AB39" i="5" s="1"/>
  <c r="AA38" i="5"/>
  <c r="AA39" i="5" s="1"/>
  <c r="N4" i="4"/>
  <c r="X27" i="11"/>
  <c r="H4" i="4" l="1"/>
  <c r="F4" i="4"/>
  <c r="D4" i="4"/>
</calcChain>
</file>

<file path=xl/sharedStrings.xml><?xml version="1.0" encoding="utf-8"?>
<sst xmlns="http://schemas.openxmlformats.org/spreadsheetml/2006/main" count="400" uniqueCount="157">
  <si>
    <t>Završene zgrade</t>
  </si>
  <si>
    <t>Završeni stanovi</t>
  </si>
  <si>
    <t>Ukupno</t>
  </si>
  <si>
    <t>Prema vrsti zgrade</t>
  </si>
  <si>
    <t>Prema vrsti radova</t>
  </si>
  <si>
    <t>Novogradnja</t>
  </si>
  <si>
    <t>Broj stanova</t>
  </si>
  <si>
    <t>-</t>
  </si>
  <si>
    <t>Stambene zgrade</t>
  </si>
  <si>
    <t>s 1 stanom</t>
  </si>
  <si>
    <t>s 2 stana</t>
  </si>
  <si>
    <t>s 3 stana i više</t>
  </si>
  <si>
    <t>Nestambene zgrade</t>
  </si>
  <si>
    <t>Uredske zgrade</t>
  </si>
  <si>
    <t>Zgrade za trgovinu na veliko i malo</t>
  </si>
  <si>
    <t>Garaže</t>
  </si>
  <si>
    <t>Dogradnja i nadogradnja</t>
  </si>
  <si>
    <t>Stanovi prema broju soba</t>
  </si>
  <si>
    <t>2 - sobni</t>
  </si>
  <si>
    <t>3 - sobni</t>
  </si>
  <si>
    <t>4 - sobni</t>
  </si>
  <si>
    <t>5 - sobni</t>
  </si>
  <si>
    <t>6 - sobni</t>
  </si>
  <si>
    <t>7 - sobni</t>
  </si>
  <si>
    <t>Stanovi u novim zgradama</t>
  </si>
  <si>
    <t>Stanovi dobiveni dogradnjom i nadogradnjom</t>
  </si>
  <si>
    <t>Stanovi dobiveni prenamjenom nestambenog prostora u stambeni</t>
  </si>
  <si>
    <t>Prenamjena nestambenog prostora u stambeni</t>
  </si>
  <si>
    <t>Dogradnja</t>
  </si>
  <si>
    <t>s 3 i više</t>
  </si>
  <si>
    <t>Industrijske zgrade</t>
  </si>
  <si>
    <t>Zatvorena skladišta</t>
  </si>
  <si>
    <t>1-sobni</t>
  </si>
  <si>
    <t>2-sobni</t>
  </si>
  <si>
    <t>3-sobni</t>
  </si>
  <si>
    <t>4-sobni</t>
  </si>
  <si>
    <t>5-sobni</t>
  </si>
  <si>
    <t>6-sobni</t>
  </si>
  <si>
    <t>7-sobni</t>
  </si>
  <si>
    <t>GRAD ZAGREB</t>
  </si>
  <si>
    <t>Brezovica</t>
  </si>
  <si>
    <t>Črnomerec</t>
  </si>
  <si>
    <t>Donja Dubrava</t>
  </si>
  <si>
    <t>Donji grad</t>
  </si>
  <si>
    <t>Gornja Dubrava</t>
  </si>
  <si>
    <t>Maksimir</t>
  </si>
  <si>
    <t>Sesvete</t>
  </si>
  <si>
    <t>Stenjevec</t>
  </si>
  <si>
    <t>Trnje</t>
  </si>
  <si>
    <t>broj</t>
  </si>
  <si>
    <t>5 i višesobni</t>
  </si>
  <si>
    <t>8 i višesobni</t>
  </si>
  <si>
    <t>8-sobni i više-sobni</t>
  </si>
  <si>
    <t xml:space="preserve">Podsljeme </t>
  </si>
  <si>
    <t>2003.</t>
  </si>
  <si>
    <t>2004.</t>
  </si>
  <si>
    <t>2005.</t>
  </si>
  <si>
    <t>2006.</t>
  </si>
  <si>
    <t>2007.</t>
  </si>
  <si>
    <t>2009.</t>
  </si>
  <si>
    <t>2010.</t>
  </si>
  <si>
    <t>2011.</t>
  </si>
  <si>
    <t>2012.</t>
  </si>
  <si>
    <r>
      <t>Korisna površina, m</t>
    </r>
    <r>
      <rPr>
        <vertAlign val="superscript"/>
        <sz val="10"/>
        <rFont val="Calibri"/>
        <family val="2"/>
        <charset val="238"/>
      </rPr>
      <t>2</t>
    </r>
  </si>
  <si>
    <t>m²</t>
  </si>
  <si>
    <t>m³</t>
  </si>
  <si>
    <t>2013.</t>
  </si>
  <si>
    <t>Ostale poljoprivredne gospodarske zgrade</t>
  </si>
  <si>
    <t>2014.</t>
  </si>
  <si>
    <t>Struktura površine završenih zgrad prema vrsti radova</t>
  </si>
  <si>
    <t>2015.</t>
  </si>
  <si>
    <t>Ostale zgrade, drugdje neklasificirane</t>
  </si>
  <si>
    <t>2016.</t>
  </si>
  <si>
    <t>1. ZAVRŠENE ZGRADE I STANOVI</t>
  </si>
  <si>
    <t>2. ZAVRŠENE ZGRADE I STANOVI, PREMA VRSTI ZGRADE I VRSTI RADOVA</t>
  </si>
  <si>
    <t>broj zgrada</t>
  </si>
  <si>
    <r>
      <t>površina, m</t>
    </r>
    <r>
      <rPr>
        <vertAlign val="superscript"/>
        <sz val="10"/>
        <rFont val="Calibri"/>
        <family val="2"/>
        <charset val="238"/>
      </rPr>
      <t>2</t>
    </r>
  </si>
  <si>
    <r>
      <t>zapremnina, m</t>
    </r>
    <r>
      <rPr>
        <vertAlign val="superscript"/>
        <sz val="10"/>
        <rFont val="Calibri"/>
        <family val="2"/>
        <charset val="238"/>
      </rPr>
      <t>3</t>
    </r>
  </si>
  <si>
    <t>broj stanova</t>
  </si>
  <si>
    <r>
      <t>korisna površina, m</t>
    </r>
    <r>
      <rPr>
        <vertAlign val="superscript"/>
        <sz val="10"/>
        <rFont val="Calibri"/>
        <family val="2"/>
        <charset val="238"/>
      </rPr>
      <t>2</t>
    </r>
  </si>
  <si>
    <r>
      <t>prosječna korisna površina, m</t>
    </r>
    <r>
      <rPr>
        <vertAlign val="superscript"/>
        <sz val="10"/>
        <rFont val="Calibri"/>
        <family val="2"/>
        <charset val="238"/>
      </rPr>
      <t>2</t>
    </r>
  </si>
  <si>
    <t>ukupno</t>
  </si>
  <si>
    <t>stambene</t>
  </si>
  <si>
    <t>nestambene</t>
  </si>
  <si>
    <t>1 - 
sobni</t>
  </si>
  <si>
    <r>
      <t>Nestambene zgrade</t>
    </r>
    <r>
      <rPr>
        <vertAlign val="superscript"/>
        <sz val="10"/>
        <rFont val="Calibri"/>
        <family val="2"/>
        <charset val="238"/>
      </rPr>
      <t>1)</t>
    </r>
  </si>
  <si>
    <t>Restoran, barovi i slične ugostiteljske zgrade</t>
  </si>
  <si>
    <t xml:space="preserve">Hoteli i moteli </t>
  </si>
  <si>
    <t xml:space="preserve">Natkrivena skladišta </t>
  </si>
  <si>
    <t>Korisna površina, m²</t>
  </si>
  <si>
    <t>Izvor podataka</t>
  </si>
  <si>
    <t>Podaci o završenim zgradama i stanovima prikupljaju se putem Godišnjeg izvještaja o završenim zgradama i stanovima (GRAĐ-10) kojeg ispunjavaju popisivači (djelatnici Gradskog ureda nadležnog za poslove graditeljstva) na temelju obilaska terena i utvrđivanja stanja o tome koje su zgrade i stanovi završeni. Osnova za obilazak terena je adresar pripremljen na temelju podataka o izdanim građevinskim dozvolama za građenje zgrada.</t>
  </si>
  <si>
    <t>Obuhvat</t>
  </si>
  <si>
    <r>
      <t>Do 2002.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godine</t>
    </r>
    <r>
      <rPr>
        <sz val="10"/>
        <rFont val="Calibri"/>
        <family val="2"/>
        <charset val="238"/>
      </rPr>
      <t xml:space="preserve"> podaci o ukupnom broju završenih zgrada i stanova prikupljani su iz dva izvora: podataka o gradnji u režiji privatnih vlasnika na temelju dokumentacije nadležnih tijela graditeljstva u Gradu i dokumentacije izvođača radova (pravnih osoba) s 5 i više zaposlenih. </t>
    </r>
  </si>
  <si>
    <t>Zbog potrebe i obveze da se ovo područje metodološki uskladi s odgovarajućom metodologijom EUROSTAT-a, te nemogućnosti kontrole obuhvata iz različitih izvora podataka, uvedeno je novo istraživanje, prvi put za 2002. kojim se svi podaci o završenim zgradama i stanovima prate iz jednog izvora primjenom istih metodologija.</t>
  </si>
  <si>
    <t>Podaci o vrstama građevina i radova razvrstani su prema Nacionalnoj klasifikaciji vrsta građevina – NKVG (Metodološke upute br. 41, ISBN 953-6667-33-9, Državni zavod za statistiku, 2002.), koja je usklađena s klasifikacijom i metodologijom razvrstavanja zgrada koju propisuje Statistički ured Europske unije (Classification of Types of Construction – CC, final version).</t>
  </si>
  <si>
    <t>Podaci o stanovima prikupljeni su prema metodologiji koja se primjenjuje u popisima stanovništva, kućanstava i stanova te je usklađena s Preporukama Konferencije europskih statističara za popise stanovništva i stanova 2010. godine, UNECE/Eurostat, Ujedinjeni narodi, New York i Ženeva, 2006.</t>
  </si>
  <si>
    <t>Definicije</t>
  </si>
  <si>
    <r>
      <t>Volumen zgrade</t>
    </r>
    <r>
      <rPr>
        <sz val="10"/>
        <rFont val="Calibri"/>
        <family val="2"/>
        <charset val="238"/>
      </rPr>
      <t xml:space="preserve"> je zbroj volumena svih natkrivenih dijelova zgrade uključujući vanjske zidove. 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</si>
  <si>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</si>
  <si>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Dogradnja i nadogradnja</t>
    </r>
    <r>
      <rPr>
        <sz val="10"/>
        <rFont val="Calibri"/>
        <family val="2"/>
        <charset val="238"/>
      </rPr>
      <t xml:space="preserve"> su građevinski radovi kojim se dobivaju nove uporabne cjeline uz ili na postojećim građevinama, kao npr. potpuno novi stan ili poslovni prostor.</t>
    </r>
  </si>
  <si>
    <r>
      <t>Prenamjena nestambenog prostora u nove stanove</t>
    </r>
    <r>
      <rPr>
        <sz val="10"/>
        <rFont val="Calibri"/>
        <family val="2"/>
        <charset val="238"/>
      </rPr>
      <t xml:space="preserve"> su građevinski radovi kojima se postojeći prostor u zgradi (npr. tavanski ili podrumski prostor koji dotada nije bio uređen za stanovanje, garaže, prostor u kojem se obavljala neka proizvodna ili uslužna djelatnost) prenamijenio u jedan ili više stanova.</t>
    </r>
  </si>
  <si>
    <r>
      <t>Stan</t>
    </r>
    <r>
      <rPr>
        <sz val="10"/>
        <rFont val="Calibri"/>
        <family val="2"/>
        <charset val="238"/>
      </rPr>
      <t xml:space="preserve"> je građevinski povezana cjelina namijenjena za stanovanje koja se sastoji od jedne ili više soba s pomoćnim prostorijama (kuhinja, smočnica, kupaonica, zahod) ili bez pomoćnih prostorija i koja ima svoj zaseban ulaz izravno s hodnika, stubišta, dvorišta ili ulice.</t>
    </r>
  </si>
  <si>
    <t>Kratice</t>
  </si>
  <si>
    <t>Eurostat         Statistički ured Europske unije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</si>
  <si>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</si>
  <si>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</si>
  <si>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NKVG              Nacionalna klasifikacija vrsta građevina</t>
  </si>
  <si>
    <t>tis.                   tisuća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</si>
  <si>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</si>
  <si>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</si>
  <si>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</si>
  <si>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</si>
  <si>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</si>
  <si>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</si>
  <si>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</si>
  <si>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</si>
  <si>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%       postotak</t>
  </si>
  <si>
    <t xml:space="preserve">UNECE             Ekonomska komisija Ujedinjenih naroda za  Europu    </t>
  </si>
  <si>
    <t>2017.</t>
  </si>
  <si>
    <t>2017./2016.</t>
  </si>
  <si>
    <t>Zgrade(staje) za stoku i peradarnici</t>
  </si>
  <si>
    <t>Gornji grad - Medveščak</t>
  </si>
  <si>
    <t>Novi Zagreb - istok</t>
  </si>
  <si>
    <t>Novi Zagreb - zapad</t>
  </si>
  <si>
    <t>Peščenica - Žitnjak</t>
  </si>
  <si>
    <t>Podsused - Vrapče</t>
  </si>
  <si>
    <t>Trešnjevka - jug</t>
  </si>
  <si>
    <t>Trešnjevka - sjever</t>
  </si>
  <si>
    <t>podaci za G 4. Završeni stanovi prema broju soba</t>
  </si>
  <si>
    <t>stambene zgrade</t>
  </si>
  <si>
    <t>nestambene zgrade</t>
  </si>
  <si>
    <t>novogradnja</t>
  </si>
  <si>
    <t>dogradnja</t>
  </si>
  <si>
    <t>dogradnja i nadogradnja</t>
  </si>
  <si>
    <r>
      <t>1)</t>
    </r>
    <r>
      <rPr>
        <sz val="8"/>
        <rFont val="Calibri"/>
        <family val="2"/>
        <charset val="238"/>
      </rPr>
      <t xml:space="preserve"> Vidi Metodološka objašnjenja.</t>
    </r>
  </si>
  <si>
    <t>Fizičke osobe</t>
  </si>
  <si>
    <t xml:space="preserve">3. ZAVRŠENE ZGRADE PREMA VRSTI ZGRADE I VRSTI RADOVA I VRSTI INVESTITORA </t>
  </si>
  <si>
    <t xml:space="preserve">2016. </t>
  </si>
  <si>
    <t>Pravne osobe</t>
  </si>
  <si>
    <t xml:space="preserve">2017. </t>
  </si>
  <si>
    <t>7. ZAVRŠENI STANOVI PREMA BROJU SOBA PO GRADSKIM ČETVRTIMA U 2017.</t>
  </si>
  <si>
    <t>6. BROJ I GRAĐEVINSKE VELIČINE ZAVRŠENIH ZGRADA PO GRADSKIM ČETVRTIMA U 2017.</t>
  </si>
  <si>
    <t>5. ZAVRŠENI STANOVI PREMA VRSTI ZGRADE, VRSTI GRADNJE I BROJU SOBA</t>
  </si>
  <si>
    <t>4. ZAVRŠENE ZGRADE PREMA VRSTI ZGRADE I VRSTI RADOVA U 2017.</t>
  </si>
  <si>
    <t>2008.</t>
  </si>
  <si>
    <r>
      <t>Stambene zgrade</t>
    </r>
    <r>
      <rPr>
        <sz val="10"/>
        <rFont val="Calibri"/>
        <family val="2"/>
        <charset val="238"/>
      </rPr>
      <t xml:space="preserve"> 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</si>
  <si>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su građevine koje nemaju stambene površine ili je stambena površina manja od 50% ukupne korisne podne površine zgrade namijenjene za stambene svrhe.</t>
    </r>
  </si>
  <si>
    <t>Godišnjim izvještajem o završenim zgradama i stanovima obuhvaćaju se sve završene nove zgrade, dograđeni dijelovi na postojećim zgradama ako je dograđena nova stambena jedinica (stan) ili novi poslovni prostor i prenamjene nestambenog prostora u stan.</t>
  </si>
  <si>
    <t>Istraživanjem nisu obuhvaćeni objekti bespravne izgradnje, kao ni legalizirana izgradnja objekata.</t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</si>
  <si>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izgrađene su kao samostalne uporabne cjeline koje pružaju zaštitu od vremenskih i drugih vanjskih utjecaja, a namijenjene su za stanovanje, obavljanje neke djelatnosti, čuvanje robe, opreme, za različite proizvodne i uslužne djelatnosti itd.</t>
    </r>
  </si>
  <si>
    <t>U ovom istraživanju zgradama se smatraju i građevine koje imaju krov, ali nemaju sve zidove, te građevine koje su pretežno ili potpuno smještene ispod površine zemlje.</t>
  </si>
  <si>
    <r>
      <t xml:space="preserve">Korisna površina </t>
    </r>
    <r>
      <rPr>
        <sz val="10"/>
        <rFont val="Calibri"/>
        <family val="2"/>
        <charset val="238"/>
      </rPr>
      <t>(m</t>
    </r>
    <r>
      <rPr>
        <i/>
        <sz val="10"/>
        <rFont val="Calibri"/>
        <family val="2"/>
        <charset val="238"/>
      </rPr>
      <t>²</t>
    </r>
    <r>
      <rPr>
        <sz val="10"/>
        <rFont val="Calibri"/>
        <family val="2"/>
        <charset val="238"/>
      </rPr>
      <t>) stana je podna površina stana mjerena unutar zidova stana.</t>
    </r>
  </si>
  <si>
    <r>
      <t>Površina zgrade</t>
    </r>
    <r>
      <rPr>
        <sz val="10"/>
        <rFont val="Calibri"/>
        <family val="2"/>
        <charset val="238"/>
      </rPr>
      <t xml:space="preserve"> (bruto površina zgrade, m²) je zbroj korisnih podnih površina svih etaža u zgradi namijenjenih stambenim svrhama, a obuhvaćenih vanjskim zidovima.</t>
    </r>
  </si>
  <si>
    <t>-            nema pojave</t>
  </si>
  <si>
    <r>
      <t>METODOLOŠKA OBJAŠNJENJA</t>
    </r>
    <r>
      <rPr>
        <b/>
        <vertAlign val="superscript"/>
        <sz val="10"/>
        <rFont val="Calibri"/>
        <family val="2"/>
        <charset val="238"/>
      </rPr>
      <t>1)</t>
    </r>
  </si>
  <si>
    <r>
      <t>1) </t>
    </r>
    <r>
      <rPr>
        <sz val="10"/>
        <rFont val="Calibri"/>
        <family val="2"/>
        <charset val="238"/>
      </rPr>
      <t>Izvor: Državni zavod za statistiku; Priopćenje, Završene zgrade i stanovi u 2017., br. 3.1.3.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</si>
</sst>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1.5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0"/>
      <color rgb="FFFF0000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b/>
      <sz val="10"/>
      <color rgb="FFFF000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vertAlign val="superscript"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0" xfId="0" applyFont="1" applyBorder="1"/>
    <xf numFmtId="0" fontId="2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0" fontId="6" fillId="0" borderId="4" xfId="0" applyFont="1" applyBorder="1"/>
    <xf numFmtId="164" fontId="6" fillId="0" borderId="0" xfId="0" applyNumberFormat="1" applyFont="1"/>
    <xf numFmtId="3" fontId="2" fillId="0" borderId="3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Border="1" applyAlignment="1"/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Fill="1" applyBorder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164" fontId="2" fillId="0" borderId="4" xfId="0" applyNumberFormat="1" applyFont="1" applyBorder="1"/>
    <xf numFmtId="3" fontId="6" fillId="0" borderId="4" xfId="0" applyNumberFormat="1" applyFont="1" applyBorder="1"/>
    <xf numFmtId="3" fontId="2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0" fontId="11" fillId="0" borderId="0" xfId="0" applyFont="1"/>
    <xf numFmtId="3" fontId="2" fillId="0" borderId="4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left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justify"/>
    </xf>
    <xf numFmtId="3" fontId="2" fillId="0" borderId="0" xfId="0" applyNumberFormat="1" applyFont="1" applyFill="1"/>
    <xf numFmtId="3" fontId="2" fillId="0" borderId="3" xfId="0" applyNumberFormat="1" applyFont="1" applyFill="1" applyBorder="1"/>
    <xf numFmtId="164" fontId="2" fillId="0" borderId="0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Fill="1"/>
    <xf numFmtId="0" fontId="13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164" fontId="2" fillId="0" borderId="0" xfId="0" applyNumberFormat="1" applyFont="1" applyFill="1"/>
    <xf numFmtId="0" fontId="8" fillId="0" borderId="0" xfId="0" applyFont="1" applyFill="1"/>
    <xf numFmtId="0" fontId="2" fillId="0" borderId="0" xfId="0" applyFont="1" applyFill="1" applyAlignment="1">
      <alignment horizontal="right"/>
    </xf>
    <xf numFmtId="3" fontId="6" fillId="0" borderId="8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0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1" fontId="5" fillId="0" borderId="0" xfId="0" applyNumberFormat="1" applyFont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3" fontId="2" fillId="0" borderId="4" xfId="0" applyNumberFormat="1" applyFont="1" applyBorder="1" applyAlignment="1">
      <alignment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horizontal="center"/>
    </xf>
    <xf numFmtId="0" fontId="14" fillId="0" borderId="0" xfId="1" applyFont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50">
                <a:solidFill>
                  <a:sysClr val="windowText" lastClr="000000"/>
                </a:solidFill>
              </a:rPr>
              <a:t>G 1.</a:t>
            </a:r>
            <a:r>
              <a:rPr lang="hr-HR" sz="1050" baseline="0">
                <a:solidFill>
                  <a:sysClr val="windowText" lastClr="000000"/>
                </a:solidFill>
              </a:rPr>
              <a:t> </a:t>
            </a:r>
            <a:r>
              <a:rPr lang="hr-HR" sz="1050">
                <a:solidFill>
                  <a:sysClr val="windowText" lastClr="000000"/>
                </a:solidFill>
              </a:rPr>
              <a:t> ZAVRŠENE ZGRADE</a:t>
            </a:r>
            <a:r>
              <a:rPr lang="hr-HR" sz="1050" baseline="0">
                <a:solidFill>
                  <a:sysClr val="windowText" lastClr="000000"/>
                </a:solidFill>
              </a:rPr>
              <a:t> PREMA VRSTI ZGRADE I VRSTI RADOVA </a:t>
            </a:r>
            <a:r>
              <a:rPr lang="hr-HR" sz="1000"/>
              <a:t>
</a:t>
            </a:r>
          </a:p>
        </c:rich>
      </c:tx>
      <c:layout>
        <c:manualLayout>
          <c:xMode val="edge"/>
          <c:yMode val="edge"/>
          <c:x val="0.240198269135277"/>
          <c:y val="4.505246755398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2406171261358"/>
          <c:y val="0.2316715542521994"/>
          <c:w val="0.81396787549443639"/>
          <c:h val="0.54740957966764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 '!$AD$1</c:f>
              <c:strCache>
                <c:ptCount val="1"/>
                <c:pt idx="0">
                  <c:v>2009.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'!$AD$2:$AD$6</c:f>
              <c:numCache>
                <c:formatCode>General</c:formatCode>
                <c:ptCount val="5"/>
                <c:pt idx="0">
                  <c:v>922</c:v>
                </c:pt>
                <c:pt idx="1">
                  <c:v>835</c:v>
                </c:pt>
                <c:pt idx="2">
                  <c:v>87</c:v>
                </c:pt>
                <c:pt idx="3">
                  <c:v>816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0-40D9-9F9E-F4BDCDFE37E4}"/>
            </c:ext>
          </c:extLst>
        </c:ser>
        <c:ser>
          <c:idx val="1"/>
          <c:order val="1"/>
          <c:tx>
            <c:strRef>
              <c:f>'G1 '!$AE$1</c:f>
              <c:strCache>
                <c:ptCount val="1"/>
                <c:pt idx="0">
                  <c:v>2010.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'!$AE$2:$AE$6</c:f>
              <c:numCache>
                <c:formatCode>General</c:formatCode>
                <c:ptCount val="5"/>
                <c:pt idx="0">
                  <c:v>769</c:v>
                </c:pt>
                <c:pt idx="1">
                  <c:v>692</c:v>
                </c:pt>
                <c:pt idx="2">
                  <c:v>77</c:v>
                </c:pt>
                <c:pt idx="3">
                  <c:v>687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0-40D9-9F9E-F4BDCDFE37E4}"/>
            </c:ext>
          </c:extLst>
        </c:ser>
        <c:ser>
          <c:idx val="2"/>
          <c:order val="2"/>
          <c:tx>
            <c:strRef>
              <c:f>'G1 '!$AF$1</c:f>
              <c:strCache>
                <c:ptCount val="1"/>
                <c:pt idx="0">
                  <c:v>2011.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'!$AF$2:$AF$6</c:f>
              <c:numCache>
                <c:formatCode>General</c:formatCode>
                <c:ptCount val="5"/>
                <c:pt idx="0">
                  <c:v>447</c:v>
                </c:pt>
                <c:pt idx="1">
                  <c:v>393</c:v>
                </c:pt>
                <c:pt idx="2">
                  <c:v>54</c:v>
                </c:pt>
                <c:pt idx="3">
                  <c:v>404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0-40D9-9F9E-F4BDCDFE37E4}"/>
            </c:ext>
          </c:extLst>
        </c:ser>
        <c:ser>
          <c:idx val="3"/>
          <c:order val="3"/>
          <c:tx>
            <c:strRef>
              <c:f>'G1 '!$AG$1</c:f>
              <c:strCache>
                <c:ptCount val="1"/>
                <c:pt idx="0">
                  <c:v>2012.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'!$AG$2:$AG$6</c:f>
              <c:numCache>
                <c:formatCode>General</c:formatCode>
                <c:ptCount val="5"/>
                <c:pt idx="0">
                  <c:v>359</c:v>
                </c:pt>
                <c:pt idx="1">
                  <c:v>303</c:v>
                </c:pt>
                <c:pt idx="2">
                  <c:v>56</c:v>
                </c:pt>
                <c:pt idx="3">
                  <c:v>321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D0-40D9-9F9E-F4BDCDFE37E4}"/>
            </c:ext>
          </c:extLst>
        </c:ser>
        <c:ser>
          <c:idx val="4"/>
          <c:order val="4"/>
          <c:tx>
            <c:strRef>
              <c:f>'G1 '!$AH$1</c:f>
              <c:strCache>
                <c:ptCount val="1"/>
                <c:pt idx="0">
                  <c:v>2013.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'!$AH$2:$AH$6</c:f>
              <c:numCache>
                <c:formatCode>General</c:formatCode>
                <c:ptCount val="5"/>
                <c:pt idx="0">
                  <c:v>250</c:v>
                </c:pt>
                <c:pt idx="1">
                  <c:v>208</c:v>
                </c:pt>
                <c:pt idx="2">
                  <c:v>42</c:v>
                </c:pt>
                <c:pt idx="3">
                  <c:v>217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D0-40D9-9F9E-F4BDCDFE37E4}"/>
            </c:ext>
          </c:extLst>
        </c:ser>
        <c:ser>
          <c:idx val="5"/>
          <c:order val="5"/>
          <c:tx>
            <c:strRef>
              <c:f>'G1 '!$AI$1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'!$AI$2:$AI$6</c:f>
              <c:numCache>
                <c:formatCode>General</c:formatCode>
                <c:ptCount val="5"/>
                <c:pt idx="0">
                  <c:v>171</c:v>
                </c:pt>
                <c:pt idx="1">
                  <c:v>136</c:v>
                </c:pt>
                <c:pt idx="2">
                  <c:v>35</c:v>
                </c:pt>
                <c:pt idx="3">
                  <c:v>144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D0-40D9-9F9E-F4BDCDFE37E4}"/>
            </c:ext>
          </c:extLst>
        </c:ser>
        <c:ser>
          <c:idx val="6"/>
          <c:order val="6"/>
          <c:tx>
            <c:strRef>
              <c:f>'G1 '!$AJ$1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'!$AJ$2:$AJ$6</c:f>
              <c:numCache>
                <c:formatCode>General</c:formatCode>
                <c:ptCount val="5"/>
                <c:pt idx="0">
                  <c:v>367</c:v>
                </c:pt>
                <c:pt idx="1">
                  <c:v>328</c:v>
                </c:pt>
                <c:pt idx="2">
                  <c:v>39</c:v>
                </c:pt>
                <c:pt idx="3">
                  <c:v>311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D0-40D9-9F9E-F4BDCDFE37E4}"/>
            </c:ext>
          </c:extLst>
        </c:ser>
        <c:ser>
          <c:idx val="7"/>
          <c:order val="7"/>
          <c:tx>
            <c:strRef>
              <c:f>'G1 '!$AK$1</c:f>
              <c:strCache>
                <c:ptCount val="1"/>
                <c:pt idx="0">
                  <c:v>2016.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'!$AK$2:$AK$6</c:f>
              <c:numCache>
                <c:formatCode>General</c:formatCode>
                <c:ptCount val="5"/>
                <c:pt idx="0">
                  <c:v>329</c:v>
                </c:pt>
                <c:pt idx="1">
                  <c:v>252</c:v>
                </c:pt>
                <c:pt idx="2">
                  <c:v>77</c:v>
                </c:pt>
                <c:pt idx="3">
                  <c:v>267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D0-40D9-9F9E-F4BDCDFE37E4}"/>
            </c:ext>
          </c:extLst>
        </c:ser>
        <c:ser>
          <c:idx val="8"/>
          <c:order val="8"/>
          <c:tx>
            <c:strRef>
              <c:f>'G1 '!$AL$1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'G1 '!$X$2:$X$6</c:f>
              <c:strCache>
                <c:ptCount val="5"/>
                <c:pt idx="0">
                  <c:v>ukupno</c:v>
                </c:pt>
                <c:pt idx="1">
                  <c:v>stambene</c:v>
                </c:pt>
                <c:pt idx="2">
                  <c:v>nestambene</c:v>
                </c:pt>
                <c:pt idx="3">
                  <c:v>novogradnja</c:v>
                </c:pt>
                <c:pt idx="4">
                  <c:v>dogradnja i nadogradnja</c:v>
                </c:pt>
              </c:strCache>
            </c:strRef>
          </c:cat>
          <c:val>
            <c:numRef>
              <c:f>'G1 '!$AL$2:$AL$6</c:f>
              <c:numCache>
                <c:formatCode>General</c:formatCode>
                <c:ptCount val="5"/>
                <c:pt idx="0">
                  <c:v>295</c:v>
                </c:pt>
                <c:pt idx="1">
                  <c:v>249</c:v>
                </c:pt>
                <c:pt idx="2">
                  <c:v>46</c:v>
                </c:pt>
                <c:pt idx="3">
                  <c:v>244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D0-40D9-9F9E-F4BDCDFE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33184"/>
        <c:axId val="121943168"/>
      </c:barChart>
      <c:catAx>
        <c:axId val="1219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2194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4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/>
                  <a:t>broj zgrada</a:t>
                </a:r>
              </a:p>
            </c:rich>
          </c:tx>
          <c:layout>
            <c:manualLayout>
              <c:xMode val="edge"/>
              <c:yMode val="edge"/>
              <c:x val="2.8169009912135702E-2"/>
              <c:y val="0.431085233827537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2193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91902532453714"/>
          <c:y val="0.87362152955732608"/>
          <c:w val="0.82093944338038827"/>
          <c:h val="0.126378470442673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 2. STRUKTURA POVRŠINA ZAVRŠENIH           ZGRADA PREMA VRSTI ZGRADA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U 2017.</a:t>
            </a:r>
          </a:p>
        </c:rich>
      </c:tx>
      <c:layout>
        <c:manualLayout>
          <c:xMode val="edge"/>
          <c:yMode val="edge"/>
          <c:x val="0.15319727891156462"/>
          <c:y val="2.77776253578058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577445676433303"/>
          <c:y val="0.29547134733158353"/>
          <c:w val="0.59647829735568769"/>
          <c:h val="0.60890492855059786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8"/>
            <c:extLst>
              <c:ext xmlns:c16="http://schemas.microsoft.com/office/drawing/2014/chart" uri="{C3380CC4-5D6E-409C-BE32-E72D297353CC}">
                <c16:uniqueId val="{00000000-D4E5-4C70-99EA-10B079E4C11B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4E5-4C70-99EA-10B079E4C11B}"/>
              </c:ext>
            </c:extLst>
          </c:dPt>
          <c:dLbls>
            <c:dLbl>
              <c:idx val="0"/>
              <c:layout>
                <c:manualLayout>
                  <c:x val="2.4359795190529634E-2"/>
                  <c:y val="-0.22695850709087922"/>
                </c:manualLayout>
              </c:layout>
              <c:numFmt formatCode="0.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91747460138911"/>
                      <c:h val="0.218567366579177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E5-4C70-99EA-10B079E4C11B}"/>
                </c:ext>
              </c:extLst>
            </c:dLbl>
            <c:dLbl>
              <c:idx val="1"/>
              <c:layout>
                <c:manualLayout>
                  <c:x val="-7.0655086983883661E-3"/>
                  <c:y val="0.3220891310243086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54E7413F-B06C-4B7A-934A-D848780F950D}" type="CATEGORYNAME">
                      <a:rPr lang="en-US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[NAZIV KATEGORIJE]</a:t>
                    </a:fld>
                    <a:r>
                      <a:rPr lang="en-US" baseline="0"/>
                      <a:t>
</a:t>
                    </a:r>
                    <a:fld id="{EC50D21E-6DD4-491B-9D7D-43E813986EA2}" type="PERCENTAGE">
                      <a:rPr lang="en-US" baseline="0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[POSTOTAK]</a:t>
                    </a:fld>
                    <a:endParaRPr lang="en-US" baseline="0"/>
                  </a:p>
                </c:rich>
              </c:tx>
              <c:numFmt formatCode="0.0%" sourceLinked="0"/>
              <c:spPr>
                <a:ln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37066795222026"/>
                      <c:h val="0.185041382022369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4E5-4C70-99EA-10B079E4C1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'Tab.2, G2 i G3'!$W$25:$W$26</c:f>
              <c:strCache>
                <c:ptCount val="2"/>
                <c:pt idx="0">
                  <c:v>stambene zgrade</c:v>
                </c:pt>
                <c:pt idx="1">
                  <c:v>nestambene zgrade</c:v>
                </c:pt>
              </c:strCache>
            </c:strRef>
          </c:cat>
          <c:val>
            <c:numRef>
              <c:f>'Tab.2, G2 i G3'!$X$25:$X$26</c:f>
              <c:numCache>
                <c:formatCode>General</c:formatCode>
                <c:ptCount val="2"/>
                <c:pt idx="0">
                  <c:v>69.8</c:v>
                </c:pt>
                <c:pt idx="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5-4C70-99EA-10B079E4C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4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r-HR" sz="1000"/>
              <a:t>G 3. STRUKTURA POVRŠINA ZAVRŠENIH       ZGRADA PREMA VRSTI RADOVA </a:t>
            </a:r>
          </a:p>
          <a:p>
            <a:pPr>
              <a:defRPr sz="1000"/>
            </a:pPr>
            <a:r>
              <a:rPr lang="hr-HR" sz="1000"/>
              <a:t>U 2017. </a:t>
            </a:r>
          </a:p>
        </c:rich>
      </c:tx>
      <c:layout>
        <c:manualLayout>
          <c:xMode val="edge"/>
          <c:yMode val="edge"/>
          <c:x val="0.12124376430997344"/>
          <c:y val="1.881245977355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8798999748737336"/>
          <c:y val="0.33016088696877488"/>
          <c:w val="0.58091716519249814"/>
          <c:h val="0.63725253369877433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C2F-4A6F-8610-C65EFC8C9D21}"/>
              </c:ext>
            </c:extLst>
          </c:dPt>
          <c:dPt>
            <c:idx val="1"/>
            <c:bubble3D val="0"/>
            <c:explosion val="23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2F-4A6F-8610-C65EFC8C9D21}"/>
              </c:ext>
            </c:extLst>
          </c:dPt>
          <c:dLbls>
            <c:dLbl>
              <c:idx val="0"/>
              <c:layout>
                <c:manualLayout>
                  <c:x val="0.2614443664704309"/>
                  <c:y val="-8.93334161568791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32980059907796"/>
                      <c:h val="0.17790591441556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C2F-4A6F-8610-C65EFC8C9D21}"/>
                </c:ext>
              </c:extLst>
            </c:dLbl>
            <c:dLbl>
              <c:idx val="1"/>
              <c:layout>
                <c:manualLayout>
                  <c:x val="-8.0914633569617339E-2"/>
                  <c:y val="8.0192467935961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2F-4A6F-8610-C65EFC8C9D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'Tab.2, G2 i G3'!$W$36:$W$37</c:f>
              <c:strCache>
                <c:ptCount val="2"/>
                <c:pt idx="0">
                  <c:v>novogradnja</c:v>
                </c:pt>
                <c:pt idx="1">
                  <c:v>dogradnja</c:v>
                </c:pt>
              </c:strCache>
            </c:strRef>
          </c:cat>
          <c:val>
            <c:numRef>
              <c:f>'Tab.2, G2 i G3'!$X$36:$X$37</c:f>
              <c:numCache>
                <c:formatCode>General</c:formatCode>
                <c:ptCount val="2"/>
                <c:pt idx="0">
                  <c:v>94.1</c:v>
                </c:pt>
                <c:pt idx="1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F-4A6F-8610-C65EFC8C9D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50" b="0">
                <a:solidFill>
                  <a:sysClr val="windowText" lastClr="000000"/>
                </a:solidFill>
              </a:rPr>
              <a:t>G 4 . ZAVRŠENI STANOVI PREMA BROJU SOBA</a:t>
            </a:r>
          </a:p>
        </c:rich>
      </c:tx>
      <c:layout>
        <c:manualLayout>
          <c:xMode val="edge"/>
          <c:yMode val="edge"/>
          <c:x val="0.32537009665600675"/>
          <c:y val="3.7800853018372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7901213748611"/>
          <c:y val="0.17014665354330707"/>
          <c:w val="0.82173920187488925"/>
          <c:h val="0.60541469816272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5 i G4'!$Z$32</c:f>
              <c:strCache>
                <c:ptCount val="1"/>
                <c:pt idx="0">
                  <c:v>2009.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G4'!$Z$34:$Z$38</c:f>
              <c:numCache>
                <c:formatCode>General</c:formatCode>
                <c:ptCount val="5"/>
                <c:pt idx="0">
                  <c:v>467</c:v>
                </c:pt>
                <c:pt idx="1">
                  <c:v>1856</c:v>
                </c:pt>
                <c:pt idx="2">
                  <c:v>1634</c:v>
                </c:pt>
                <c:pt idx="3">
                  <c:v>674</c:v>
                </c:pt>
                <c:pt idx="4" formatCode="#,##0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7-4894-ACE4-60F688EB77E6}"/>
            </c:ext>
          </c:extLst>
        </c:ser>
        <c:ser>
          <c:idx val="1"/>
          <c:order val="1"/>
          <c:tx>
            <c:strRef>
              <c:f>'Tab. 5 i G4'!$AA$32</c:f>
              <c:strCache>
                <c:ptCount val="1"/>
                <c:pt idx="0">
                  <c:v>2010.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G4'!$AA$34:$AA$38</c:f>
              <c:numCache>
                <c:formatCode>General</c:formatCode>
                <c:ptCount val="5"/>
                <c:pt idx="0">
                  <c:v>416</c:v>
                </c:pt>
                <c:pt idx="1">
                  <c:v>1439</c:v>
                </c:pt>
                <c:pt idx="2">
                  <c:v>1119</c:v>
                </c:pt>
                <c:pt idx="3">
                  <c:v>613</c:v>
                </c:pt>
                <c:pt idx="4" formatCode="#,##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7-4894-ACE4-60F688EB77E6}"/>
            </c:ext>
          </c:extLst>
        </c:ser>
        <c:ser>
          <c:idx val="2"/>
          <c:order val="2"/>
          <c:tx>
            <c:strRef>
              <c:f>'Tab. 5 i G4'!$AB$32</c:f>
              <c:strCache>
                <c:ptCount val="1"/>
                <c:pt idx="0">
                  <c:v>2011.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G4'!$AB$34:$AB$38</c:f>
              <c:numCache>
                <c:formatCode>General</c:formatCode>
                <c:ptCount val="5"/>
                <c:pt idx="0">
                  <c:v>270</c:v>
                </c:pt>
                <c:pt idx="1">
                  <c:v>958</c:v>
                </c:pt>
                <c:pt idx="2">
                  <c:v>609</c:v>
                </c:pt>
                <c:pt idx="3">
                  <c:v>384</c:v>
                </c:pt>
                <c:pt idx="4" formatCode="#,##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7-4894-ACE4-60F688EB77E6}"/>
            </c:ext>
          </c:extLst>
        </c:ser>
        <c:ser>
          <c:idx val="3"/>
          <c:order val="3"/>
          <c:tx>
            <c:strRef>
              <c:f>'Tab. 5 i G4'!$AC$32</c:f>
              <c:strCache>
                <c:ptCount val="1"/>
                <c:pt idx="0">
                  <c:v>2012.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G4'!$AC$34:$AC$38</c:f>
              <c:numCache>
                <c:formatCode>General</c:formatCode>
                <c:ptCount val="5"/>
                <c:pt idx="0">
                  <c:v>700</c:v>
                </c:pt>
                <c:pt idx="1">
                  <c:v>1067</c:v>
                </c:pt>
                <c:pt idx="2">
                  <c:v>560</c:v>
                </c:pt>
                <c:pt idx="3">
                  <c:v>284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7-4894-ACE4-60F688EB77E6}"/>
            </c:ext>
          </c:extLst>
        </c:ser>
        <c:ser>
          <c:idx val="4"/>
          <c:order val="4"/>
          <c:tx>
            <c:strRef>
              <c:f>'Tab. 5 i G4'!$AD$32</c:f>
              <c:strCache>
                <c:ptCount val="1"/>
                <c:pt idx="0">
                  <c:v>2013.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G4'!$AD$34:$AD$38</c:f>
              <c:numCache>
                <c:formatCode>General</c:formatCode>
                <c:ptCount val="5"/>
                <c:pt idx="0">
                  <c:v>167</c:v>
                </c:pt>
                <c:pt idx="1">
                  <c:v>423</c:v>
                </c:pt>
                <c:pt idx="2">
                  <c:v>351</c:v>
                </c:pt>
                <c:pt idx="3">
                  <c:v>196</c:v>
                </c:pt>
                <c:pt idx="4" formatCode="#,##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7-4894-ACE4-60F688EB77E6}"/>
            </c:ext>
          </c:extLst>
        </c:ser>
        <c:ser>
          <c:idx val="5"/>
          <c:order val="5"/>
          <c:tx>
            <c:strRef>
              <c:f>'Tab. 5 i G4'!$AE$32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G4'!$AE$34:$AE$38</c:f>
              <c:numCache>
                <c:formatCode>General</c:formatCode>
                <c:ptCount val="5"/>
                <c:pt idx="0">
                  <c:v>48</c:v>
                </c:pt>
                <c:pt idx="1">
                  <c:v>169</c:v>
                </c:pt>
                <c:pt idx="2">
                  <c:v>181</c:v>
                </c:pt>
                <c:pt idx="3">
                  <c:v>170</c:v>
                </c:pt>
                <c:pt idx="4" formatCode="#,##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07-4894-ACE4-60F688EB77E6}"/>
            </c:ext>
          </c:extLst>
        </c:ser>
        <c:ser>
          <c:idx val="6"/>
          <c:order val="6"/>
          <c:tx>
            <c:strRef>
              <c:f>'Tab. 5 i G4'!$AF$32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G4'!$AF$34:$AF$38</c:f>
              <c:numCache>
                <c:formatCode>General</c:formatCode>
                <c:ptCount val="5"/>
                <c:pt idx="0">
                  <c:v>273</c:v>
                </c:pt>
                <c:pt idx="1">
                  <c:v>560</c:v>
                </c:pt>
                <c:pt idx="2">
                  <c:v>534</c:v>
                </c:pt>
                <c:pt idx="3">
                  <c:v>275</c:v>
                </c:pt>
                <c:pt idx="4" formatCode="#,##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7-4894-ACE4-60F688EB77E6}"/>
            </c:ext>
          </c:extLst>
        </c:ser>
        <c:ser>
          <c:idx val="7"/>
          <c:order val="7"/>
          <c:tx>
            <c:strRef>
              <c:f>'Tab. 5 i G4'!$AG$32</c:f>
              <c:strCache>
                <c:ptCount val="1"/>
                <c:pt idx="0">
                  <c:v>2016.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G4'!$AG$34:$AG$38</c:f>
              <c:numCache>
                <c:formatCode>General</c:formatCode>
                <c:ptCount val="5"/>
                <c:pt idx="0">
                  <c:v>62</c:v>
                </c:pt>
                <c:pt idx="1">
                  <c:v>308</c:v>
                </c:pt>
                <c:pt idx="2">
                  <c:v>362</c:v>
                </c:pt>
                <c:pt idx="3">
                  <c:v>214</c:v>
                </c:pt>
                <c:pt idx="4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1-4F76-AFD4-17A6779E891D}"/>
            </c:ext>
          </c:extLst>
        </c:ser>
        <c:ser>
          <c:idx val="8"/>
          <c:order val="8"/>
          <c:tx>
            <c:strRef>
              <c:f>'Tab. 5 i G4'!$AH$32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'Tab. 5 i G4'!$T$34:$T$38</c:f>
              <c:strCache>
                <c:ptCount val="5"/>
                <c:pt idx="0">
                  <c:v>1-sobni</c:v>
                </c:pt>
                <c:pt idx="1">
                  <c:v>2-sobni</c:v>
                </c:pt>
                <c:pt idx="2">
                  <c:v>3-sobni</c:v>
                </c:pt>
                <c:pt idx="3">
                  <c:v>4-sobni</c:v>
                </c:pt>
                <c:pt idx="4">
                  <c:v>5 i višesobni</c:v>
                </c:pt>
              </c:strCache>
            </c:strRef>
          </c:cat>
          <c:val>
            <c:numRef>
              <c:f>'Tab. 5 i G4'!$AH$34:$AH$38</c:f>
              <c:numCache>
                <c:formatCode>General</c:formatCode>
                <c:ptCount val="5"/>
                <c:pt idx="0">
                  <c:v>137</c:v>
                </c:pt>
                <c:pt idx="1">
                  <c:v>599</c:v>
                </c:pt>
                <c:pt idx="2">
                  <c:v>504</c:v>
                </c:pt>
                <c:pt idx="3">
                  <c:v>299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A-49E4-A97C-1E42AA953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41824"/>
        <c:axId val="124943360"/>
      </c:barChart>
      <c:catAx>
        <c:axId val="1249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2494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4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r-HR"/>
                  <a:t>broj stanova</a:t>
                </a:r>
              </a:p>
            </c:rich>
          </c:tx>
          <c:layout>
            <c:manualLayout>
              <c:xMode val="edge"/>
              <c:yMode val="edge"/>
              <c:x val="2.7303778808470857E-2"/>
              <c:y val="0.41580895055554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2494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29656539713653"/>
          <c:y val="0.87357080075303462"/>
          <c:w val="0.80720128868011676"/>
          <c:h val="0.12642919924696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81915</xdr:rowOff>
    </xdr:from>
    <xdr:to>
      <xdr:col>21</xdr:col>
      <xdr:colOff>66675</xdr:colOff>
      <xdr:row>21</xdr:row>
      <xdr:rowOff>81915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0.49775</cdr:x>
      <cdr:y>0.48861</cdr:y>
    </cdr:from>
    <cdr:to>
      <cdr:x>0.54737</cdr:x>
      <cdr:y>0.55221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395" y="1599536"/>
          <a:ext cx="270217" cy="205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r-H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23</xdr:row>
      <xdr:rowOff>104775</xdr:rowOff>
    </xdr:from>
    <xdr:to>
      <xdr:col>6</xdr:col>
      <xdr:colOff>571501</xdr:colOff>
      <xdr:row>40</xdr:row>
      <xdr:rowOff>85725</xdr:rowOff>
    </xdr:to>
    <xdr:graphicFrame macro="">
      <xdr:nvGraphicFramePr>
        <xdr:cNvPr id="115928" name="Chart 2">
          <a:extLst>
            <a:ext uri="{FF2B5EF4-FFF2-40B4-BE49-F238E27FC236}">
              <a16:creationId xmlns:a16="http://schemas.microsoft.com/office/drawing/2014/main" id="{00000000-0008-0000-0200-0000D8C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23</xdr:row>
      <xdr:rowOff>129540</xdr:rowOff>
    </xdr:from>
    <xdr:to>
      <xdr:col>19</xdr:col>
      <xdr:colOff>619126</xdr:colOff>
      <xdr:row>40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26</xdr:row>
      <xdr:rowOff>104775</xdr:rowOff>
    </xdr:from>
    <xdr:to>
      <xdr:col>17</xdr:col>
      <xdr:colOff>161924</xdr:colOff>
      <xdr:row>46</xdr:row>
      <xdr:rowOff>142875</xdr:rowOff>
    </xdr:to>
    <xdr:graphicFrame macro="">
      <xdr:nvGraphicFramePr>
        <xdr:cNvPr id="11523" name="Chart 1">
          <a:extLst>
            <a:ext uri="{FF2B5EF4-FFF2-40B4-BE49-F238E27FC236}">
              <a16:creationId xmlns:a16="http://schemas.microsoft.com/office/drawing/2014/main" id="{00000000-0008-0000-0400-000003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showGridLines="0" tabSelected="1" zoomScaleNormal="100" workbookViewId="0">
      <pane ySplit="3" topLeftCell="A4" activePane="bottomLeft" state="frozen"/>
      <selection pane="bottomLeft" activeCell="X21" sqref="X21"/>
    </sheetView>
  </sheetViews>
  <sheetFormatPr defaultColWidth="9.33203125" defaultRowHeight="12.75" x14ac:dyDescent="0.2"/>
  <cols>
    <col min="1" max="1" width="12.33203125" style="2" customWidth="1"/>
    <col min="2" max="2" width="1" style="2" customWidth="1"/>
    <col min="3" max="3" width="6.6640625" style="2" customWidth="1"/>
    <col min="4" max="4" width="1.5" style="2" customWidth="1"/>
    <col min="5" max="5" width="1" style="2" customWidth="1"/>
    <col min="6" max="6" width="7.5" style="2" customWidth="1"/>
    <col min="7" max="7" width="1.5" style="2" customWidth="1"/>
    <col min="8" max="8" width="1" style="2" customWidth="1"/>
    <col min="9" max="9" width="8" style="2" customWidth="1"/>
    <col min="10" max="10" width="3.1640625" style="2" customWidth="1"/>
    <col min="11" max="11" width="1" style="2" customWidth="1"/>
    <col min="12" max="12" width="6.6640625" style="2" customWidth="1"/>
    <col min="13" max="13" width="1.5" style="2" customWidth="1"/>
    <col min="14" max="14" width="1" style="2" customWidth="1"/>
    <col min="15" max="15" width="6.83203125" style="2" customWidth="1"/>
    <col min="16" max="16" width="1.5" style="2" customWidth="1"/>
    <col min="17" max="17" width="1" style="2" customWidth="1"/>
    <col min="18" max="18" width="6.83203125" style="2" customWidth="1"/>
    <col min="19" max="19" width="1.5" style="2" customWidth="1"/>
    <col min="20" max="20" width="1" style="2" customWidth="1"/>
    <col min="21" max="21" width="6.83203125" style="2" customWidth="1"/>
    <col min="22" max="22" width="1.5" style="2" customWidth="1"/>
    <col min="23" max="23" width="1" style="2" customWidth="1"/>
    <col min="24" max="24" width="6.6640625" style="2" customWidth="1"/>
    <col min="25" max="25" width="1.5" style="2" customWidth="1"/>
    <col min="26" max="26" width="1" style="2" customWidth="1"/>
    <col min="27" max="27" width="7.83203125" style="2" customWidth="1"/>
    <col min="28" max="28" width="2.33203125" style="2" customWidth="1"/>
    <col min="29" max="16384" width="9.33203125" style="2"/>
  </cols>
  <sheetData>
    <row r="1" spans="1:33" ht="27.75" customHeight="1" thickBot="1" x14ac:dyDescent="0.25">
      <c r="A1" s="113" t="s">
        <v>73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33" ht="23.25" customHeight="1" x14ac:dyDescent="0.2">
      <c r="A2" s="3"/>
      <c r="B2" s="114" t="s">
        <v>0</v>
      </c>
      <c r="C2" s="115"/>
      <c r="D2" s="115"/>
      <c r="E2" s="115"/>
      <c r="F2" s="115"/>
      <c r="G2" s="115"/>
      <c r="H2" s="115"/>
      <c r="I2" s="115"/>
      <c r="J2" s="116"/>
      <c r="K2" s="114" t="s">
        <v>1</v>
      </c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33" ht="24.75" customHeight="1" x14ac:dyDescent="0.2">
      <c r="A3" s="4"/>
      <c r="B3" s="110" t="s">
        <v>81</v>
      </c>
      <c r="C3" s="110"/>
      <c r="D3" s="110"/>
      <c r="E3" s="110" t="s">
        <v>82</v>
      </c>
      <c r="F3" s="110"/>
      <c r="G3" s="110"/>
      <c r="H3" s="110" t="s">
        <v>83</v>
      </c>
      <c r="I3" s="110"/>
      <c r="J3" s="110"/>
      <c r="K3" s="110" t="s">
        <v>81</v>
      </c>
      <c r="L3" s="110"/>
      <c r="M3" s="110"/>
      <c r="N3" s="110" t="s">
        <v>32</v>
      </c>
      <c r="O3" s="110"/>
      <c r="P3" s="110"/>
      <c r="Q3" s="110" t="s">
        <v>33</v>
      </c>
      <c r="R3" s="110"/>
      <c r="S3" s="110"/>
      <c r="T3" s="110" t="s">
        <v>34</v>
      </c>
      <c r="U3" s="110"/>
      <c r="V3" s="110"/>
      <c r="W3" s="110" t="s">
        <v>35</v>
      </c>
      <c r="X3" s="110"/>
      <c r="Y3" s="110"/>
      <c r="Z3" s="111" t="s">
        <v>50</v>
      </c>
      <c r="AA3" s="112"/>
      <c r="AB3" s="112"/>
    </row>
    <row r="4" spans="1:33" ht="25.5" customHeight="1" x14ac:dyDescent="0.2">
      <c r="A4" s="1" t="s">
        <v>145</v>
      </c>
      <c r="B4" s="5"/>
      <c r="C4" s="6">
        <f t="shared" ref="C4" si="0">SUM(F4:I4)</f>
        <v>1286</v>
      </c>
      <c r="D4" s="6"/>
      <c r="E4" s="6"/>
      <c r="F4" s="6">
        <v>1181</v>
      </c>
      <c r="G4" s="6"/>
      <c r="H4" s="6"/>
      <c r="I4" s="6">
        <v>105</v>
      </c>
      <c r="J4" s="7"/>
      <c r="K4" s="8"/>
      <c r="L4" s="8">
        <f t="shared" ref="L4:L13" si="1">SUM(O4,R4,U4,X4,AA4)</f>
        <v>8744</v>
      </c>
      <c r="M4" s="8"/>
      <c r="N4" s="8"/>
      <c r="O4" s="8">
        <v>1121</v>
      </c>
      <c r="P4" s="8"/>
      <c r="Q4" s="8"/>
      <c r="R4" s="8">
        <v>2846</v>
      </c>
      <c r="S4" s="8"/>
      <c r="T4" s="8"/>
      <c r="U4" s="8">
        <v>2667</v>
      </c>
      <c r="V4" s="8"/>
      <c r="W4" s="8"/>
      <c r="X4" s="8">
        <v>1580</v>
      </c>
      <c r="Y4" s="8"/>
      <c r="Z4" s="8"/>
      <c r="AA4" s="8">
        <v>530</v>
      </c>
      <c r="AB4" s="101"/>
    </row>
    <row r="5" spans="1:33" ht="15" customHeight="1" x14ac:dyDescent="0.2">
      <c r="A5" s="1" t="s">
        <v>59</v>
      </c>
      <c r="B5" s="5"/>
      <c r="C5" s="6">
        <f t="shared" ref="C5:C13" si="2">SUM(F5:I5)</f>
        <v>922</v>
      </c>
      <c r="D5" s="6"/>
      <c r="E5" s="6"/>
      <c r="F5" s="6">
        <v>835</v>
      </c>
      <c r="G5" s="6"/>
      <c r="H5" s="6"/>
      <c r="I5" s="6">
        <v>87</v>
      </c>
      <c r="J5" s="7"/>
      <c r="K5" s="8"/>
      <c r="L5" s="8">
        <f t="shared" si="1"/>
        <v>4923</v>
      </c>
      <c r="M5" s="8"/>
      <c r="N5" s="8"/>
      <c r="O5" s="8">
        <v>467</v>
      </c>
      <c r="P5" s="8"/>
      <c r="Q5" s="8"/>
      <c r="R5" s="8">
        <v>1856</v>
      </c>
      <c r="S5" s="8"/>
      <c r="T5" s="8"/>
      <c r="U5" s="8">
        <v>1634</v>
      </c>
      <c r="V5" s="8"/>
      <c r="W5" s="8"/>
      <c r="X5" s="8">
        <v>674</v>
      </c>
      <c r="Y5" s="8"/>
      <c r="Z5" s="8"/>
      <c r="AA5" s="8">
        <v>292</v>
      </c>
    </row>
    <row r="6" spans="1:33" ht="15" customHeight="1" x14ac:dyDescent="0.2">
      <c r="A6" s="1" t="s">
        <v>60</v>
      </c>
      <c r="B6" s="5"/>
      <c r="C6" s="6">
        <f t="shared" si="2"/>
        <v>769</v>
      </c>
      <c r="D6" s="6"/>
      <c r="E6" s="6"/>
      <c r="F6" s="6">
        <v>692</v>
      </c>
      <c r="G6" s="6"/>
      <c r="H6" s="6"/>
      <c r="I6" s="6">
        <v>77</v>
      </c>
      <c r="J6" s="7"/>
      <c r="K6" s="8"/>
      <c r="L6" s="8">
        <f t="shared" si="1"/>
        <v>3939</v>
      </c>
      <c r="M6" s="8"/>
      <c r="N6" s="8"/>
      <c r="O6" s="8">
        <v>416</v>
      </c>
      <c r="P6" s="8"/>
      <c r="Q6" s="8"/>
      <c r="R6" s="8">
        <v>1439</v>
      </c>
      <c r="S6" s="8"/>
      <c r="T6" s="8"/>
      <c r="U6" s="8">
        <v>1119</v>
      </c>
      <c r="V6" s="8"/>
      <c r="W6" s="8"/>
      <c r="X6" s="8">
        <v>613</v>
      </c>
      <c r="Y6" s="8"/>
      <c r="Z6" s="8"/>
      <c r="AA6" s="8">
        <v>352</v>
      </c>
    </row>
    <row r="7" spans="1:33" ht="15" customHeight="1" x14ac:dyDescent="0.2">
      <c r="A7" s="1" t="s">
        <v>61</v>
      </c>
      <c r="B7" s="5"/>
      <c r="C7" s="6">
        <f t="shared" si="2"/>
        <v>447</v>
      </c>
      <c r="D7" s="6"/>
      <c r="E7" s="6"/>
      <c r="F7" s="6">
        <v>393</v>
      </c>
      <c r="G7" s="6"/>
      <c r="H7" s="6"/>
      <c r="I7" s="6">
        <v>54</v>
      </c>
      <c r="J7" s="7"/>
      <c r="K7" s="8"/>
      <c r="L7" s="8">
        <f t="shared" si="1"/>
        <v>2388</v>
      </c>
      <c r="M7" s="8"/>
      <c r="N7" s="8"/>
      <c r="O7" s="8">
        <v>270</v>
      </c>
      <c r="P7" s="8"/>
      <c r="Q7" s="8"/>
      <c r="R7" s="8">
        <v>958</v>
      </c>
      <c r="S7" s="8"/>
      <c r="T7" s="8"/>
      <c r="U7" s="8">
        <v>609</v>
      </c>
      <c r="V7" s="8"/>
      <c r="W7" s="8"/>
      <c r="X7" s="8">
        <v>384</v>
      </c>
      <c r="Y7" s="8"/>
      <c r="Z7" s="8"/>
      <c r="AA7" s="8">
        <v>167</v>
      </c>
    </row>
    <row r="8" spans="1:33" ht="15" customHeight="1" x14ac:dyDescent="0.2">
      <c r="A8" s="1" t="s">
        <v>62</v>
      </c>
      <c r="B8" s="5"/>
      <c r="C8" s="6">
        <f t="shared" si="2"/>
        <v>359</v>
      </c>
      <c r="D8" s="6"/>
      <c r="E8" s="6"/>
      <c r="F8" s="6">
        <v>303</v>
      </c>
      <c r="G8" s="6"/>
      <c r="H8" s="6"/>
      <c r="I8" s="6">
        <v>56</v>
      </c>
      <c r="J8" s="7"/>
      <c r="K8" s="8"/>
      <c r="L8" s="8">
        <f t="shared" si="1"/>
        <v>2729</v>
      </c>
      <c r="M8" s="8"/>
      <c r="N8" s="8"/>
      <c r="O8" s="8">
        <v>700</v>
      </c>
      <c r="P8" s="8"/>
      <c r="Q8" s="8"/>
      <c r="R8" s="8">
        <v>1067</v>
      </c>
      <c r="S8" s="8"/>
      <c r="T8" s="8"/>
      <c r="U8" s="8">
        <v>560</v>
      </c>
      <c r="V8" s="8"/>
      <c r="W8" s="8"/>
      <c r="X8" s="8">
        <v>284</v>
      </c>
      <c r="Y8" s="8"/>
      <c r="Z8" s="8"/>
      <c r="AA8" s="8">
        <v>118</v>
      </c>
    </row>
    <row r="9" spans="1:33" ht="15" customHeight="1" x14ac:dyDescent="0.2">
      <c r="A9" s="1" t="s">
        <v>66</v>
      </c>
      <c r="B9" s="5"/>
      <c r="C9" s="6">
        <f t="shared" si="2"/>
        <v>250</v>
      </c>
      <c r="D9" s="6"/>
      <c r="E9" s="6"/>
      <c r="F9" s="6">
        <v>208</v>
      </c>
      <c r="G9" s="6"/>
      <c r="H9" s="6"/>
      <c r="I9" s="6">
        <v>42</v>
      </c>
      <c r="J9" s="7"/>
      <c r="K9" s="8"/>
      <c r="L9" s="8">
        <f t="shared" si="1"/>
        <v>1227</v>
      </c>
      <c r="M9" s="8"/>
      <c r="N9" s="8"/>
      <c r="O9" s="8">
        <v>167</v>
      </c>
      <c r="P9" s="8"/>
      <c r="Q9" s="8"/>
      <c r="R9" s="8">
        <v>423</v>
      </c>
      <c r="S9" s="8"/>
      <c r="T9" s="8"/>
      <c r="U9" s="8">
        <v>351</v>
      </c>
      <c r="V9" s="8"/>
      <c r="W9" s="8"/>
      <c r="X9" s="8">
        <v>196</v>
      </c>
      <c r="Y9" s="8"/>
      <c r="Z9" s="8"/>
      <c r="AA9" s="8">
        <v>90</v>
      </c>
    </row>
    <row r="10" spans="1:33" s="48" customFormat="1" ht="15" customHeight="1" x14ac:dyDescent="0.2">
      <c r="A10" s="1" t="s">
        <v>68</v>
      </c>
      <c r="B10" s="5"/>
      <c r="C10" s="6">
        <f t="shared" si="2"/>
        <v>171</v>
      </c>
      <c r="D10" s="6"/>
      <c r="E10" s="6"/>
      <c r="F10" s="6">
        <v>136</v>
      </c>
      <c r="G10" s="6"/>
      <c r="H10" s="6"/>
      <c r="I10" s="6">
        <v>35</v>
      </c>
      <c r="J10" s="6"/>
      <c r="K10" s="22"/>
      <c r="L10" s="8">
        <f t="shared" si="1"/>
        <v>638</v>
      </c>
      <c r="M10" s="8"/>
      <c r="N10" s="8"/>
      <c r="O10" s="8">
        <v>48</v>
      </c>
      <c r="P10" s="8"/>
      <c r="Q10" s="8"/>
      <c r="R10" s="8">
        <v>169</v>
      </c>
      <c r="S10" s="8"/>
      <c r="T10" s="8"/>
      <c r="U10" s="8">
        <v>181</v>
      </c>
      <c r="V10" s="8"/>
      <c r="W10" s="8"/>
      <c r="X10" s="8">
        <v>170</v>
      </c>
      <c r="Y10" s="8"/>
      <c r="Z10" s="8"/>
      <c r="AA10" s="8">
        <v>70</v>
      </c>
    </row>
    <row r="11" spans="1:33" s="48" customFormat="1" ht="15" customHeight="1" x14ac:dyDescent="0.2">
      <c r="A11" s="1" t="s">
        <v>70</v>
      </c>
      <c r="B11" s="5"/>
      <c r="C11" s="6">
        <f t="shared" si="2"/>
        <v>367</v>
      </c>
      <c r="D11" s="6"/>
      <c r="E11" s="6"/>
      <c r="F11" s="6">
        <v>328</v>
      </c>
      <c r="G11" s="6"/>
      <c r="H11" s="6"/>
      <c r="I11" s="6">
        <v>39</v>
      </c>
      <c r="J11" s="6"/>
      <c r="K11" s="22"/>
      <c r="L11" s="8">
        <f t="shared" si="1"/>
        <v>1798</v>
      </c>
      <c r="M11" s="8"/>
      <c r="N11" s="8"/>
      <c r="O11" s="8">
        <v>273</v>
      </c>
      <c r="P11" s="8"/>
      <c r="Q11" s="8"/>
      <c r="R11" s="8">
        <v>560</v>
      </c>
      <c r="S11" s="8"/>
      <c r="T11" s="8"/>
      <c r="U11" s="8">
        <v>534</v>
      </c>
      <c r="V11" s="8"/>
      <c r="W11" s="8"/>
      <c r="X11" s="8">
        <v>275</v>
      </c>
      <c r="Y11" s="8"/>
      <c r="Z11" s="8"/>
      <c r="AA11" s="8">
        <v>156</v>
      </c>
    </row>
    <row r="12" spans="1:33" ht="15" customHeight="1" x14ac:dyDescent="0.2">
      <c r="A12" s="1" t="s">
        <v>72</v>
      </c>
      <c r="B12" s="5"/>
      <c r="C12" s="6">
        <f t="shared" si="2"/>
        <v>329</v>
      </c>
      <c r="D12" s="6"/>
      <c r="E12" s="6"/>
      <c r="F12" s="6">
        <v>252</v>
      </c>
      <c r="G12" s="6"/>
      <c r="H12" s="6"/>
      <c r="I12" s="6">
        <v>77</v>
      </c>
      <c r="J12" s="7"/>
      <c r="K12" s="6"/>
      <c r="L12" s="8">
        <f t="shared" si="1"/>
        <v>1065</v>
      </c>
      <c r="M12" s="8"/>
      <c r="N12" s="8"/>
      <c r="O12" s="8">
        <v>62</v>
      </c>
      <c r="P12" s="8"/>
      <c r="Q12" s="8"/>
      <c r="R12" s="8">
        <v>308</v>
      </c>
      <c r="S12" s="8"/>
      <c r="T12" s="8"/>
      <c r="U12" s="8">
        <v>362</v>
      </c>
      <c r="V12" s="8"/>
      <c r="W12" s="8"/>
      <c r="X12" s="8">
        <v>214</v>
      </c>
      <c r="Y12" s="8"/>
      <c r="Z12" s="8"/>
      <c r="AA12" s="8">
        <v>119</v>
      </c>
    </row>
    <row r="13" spans="1:33" s="48" customFormat="1" ht="15" customHeight="1" x14ac:dyDescent="0.2">
      <c r="A13" s="53" t="s">
        <v>119</v>
      </c>
      <c r="B13" s="52"/>
      <c r="C13" s="17">
        <f t="shared" si="2"/>
        <v>295</v>
      </c>
      <c r="D13" s="17"/>
      <c r="E13" s="17"/>
      <c r="F13" s="17">
        <v>249</v>
      </c>
      <c r="G13" s="17"/>
      <c r="H13" s="17"/>
      <c r="I13" s="17">
        <v>46</v>
      </c>
      <c r="J13" s="56"/>
      <c r="K13" s="17"/>
      <c r="L13" s="18">
        <f t="shared" si="1"/>
        <v>1672</v>
      </c>
      <c r="M13" s="18"/>
      <c r="N13" s="18"/>
      <c r="O13" s="18">
        <v>137</v>
      </c>
      <c r="P13" s="18"/>
      <c r="Q13" s="18"/>
      <c r="R13" s="18">
        <v>599</v>
      </c>
      <c r="S13" s="18"/>
      <c r="T13" s="18"/>
      <c r="U13" s="18">
        <v>504</v>
      </c>
      <c r="V13" s="18"/>
      <c r="W13" s="18"/>
      <c r="X13" s="18">
        <v>299</v>
      </c>
      <c r="Y13" s="18"/>
      <c r="Z13" s="18"/>
      <c r="AA13" s="18">
        <v>133</v>
      </c>
    </row>
    <row r="14" spans="1:33" ht="23.25" customHeight="1" x14ac:dyDescent="0.2">
      <c r="A14" s="11" t="s">
        <v>120</v>
      </c>
      <c r="B14" s="5"/>
      <c r="C14" s="9">
        <f>ROUND(C13/C12*100,1)</f>
        <v>89.7</v>
      </c>
      <c r="D14" s="9"/>
      <c r="E14" s="9" t="e">
        <f t="shared" ref="E14:Z14" si="3">ROUND(E11/E10*100,1)</f>
        <v>#DIV/0!</v>
      </c>
      <c r="F14" s="9">
        <f>ROUND(F13/F12*100,1)</f>
        <v>98.8</v>
      </c>
      <c r="G14" s="9"/>
      <c r="H14" s="9" t="e">
        <f t="shared" si="3"/>
        <v>#DIV/0!</v>
      </c>
      <c r="I14" s="9">
        <f>ROUND(I13/I12*100,1)</f>
        <v>59.7</v>
      </c>
      <c r="J14" s="55"/>
      <c r="K14" s="9" t="e">
        <f t="shared" si="3"/>
        <v>#DIV/0!</v>
      </c>
      <c r="L14" s="9">
        <f>ROUND(L13/L12*100,1)</f>
        <v>157</v>
      </c>
      <c r="M14" s="9"/>
      <c r="N14" s="9" t="e">
        <f t="shared" si="3"/>
        <v>#DIV/0!</v>
      </c>
      <c r="O14" s="9">
        <f>ROUND(O13/O12*100,1)</f>
        <v>221</v>
      </c>
      <c r="P14" s="9"/>
      <c r="Q14" s="9" t="e">
        <f t="shared" si="3"/>
        <v>#DIV/0!</v>
      </c>
      <c r="R14" s="9">
        <f>ROUND(R13/R12*100,1)</f>
        <v>194.5</v>
      </c>
      <c r="S14" s="9"/>
      <c r="T14" s="9" t="e">
        <f t="shared" si="3"/>
        <v>#DIV/0!</v>
      </c>
      <c r="U14" s="9">
        <f>ROUND(U13/U12*100,1)</f>
        <v>139.19999999999999</v>
      </c>
      <c r="V14" s="9"/>
      <c r="W14" s="9" t="e">
        <f t="shared" si="3"/>
        <v>#DIV/0!</v>
      </c>
      <c r="X14" s="9">
        <f>ROUND(X13/X12*100,1)</f>
        <v>139.69999999999999</v>
      </c>
      <c r="Y14" s="9"/>
      <c r="Z14" s="9" t="e">
        <f t="shared" si="3"/>
        <v>#DIV/0!</v>
      </c>
      <c r="AA14" s="9">
        <f>ROUND(AA13/AA12*100,1)</f>
        <v>111.8</v>
      </c>
      <c r="AB14" s="9"/>
    </row>
    <row r="16" spans="1:33" x14ac:dyDescent="0.2">
      <c r="AC16" s="10"/>
      <c r="AD16" s="10"/>
      <c r="AE16" s="10"/>
      <c r="AF16" s="10"/>
      <c r="AG16" s="10"/>
    </row>
    <row r="17" spans="29:33" x14ac:dyDescent="0.2">
      <c r="AC17" s="10"/>
      <c r="AD17" s="10"/>
      <c r="AE17" s="10"/>
      <c r="AF17" s="10"/>
      <c r="AG17" s="10"/>
    </row>
  </sheetData>
  <mergeCells count="12">
    <mergeCell ref="W3:Y3"/>
    <mergeCell ref="Z3:AB3"/>
    <mergeCell ref="A1:AB1"/>
    <mergeCell ref="B2:J2"/>
    <mergeCell ref="K2:AB2"/>
    <mergeCell ref="B3:D3"/>
    <mergeCell ref="E3:G3"/>
    <mergeCell ref="H3:J3"/>
    <mergeCell ref="K3:M3"/>
    <mergeCell ref="N3:P3"/>
    <mergeCell ref="Q3:S3"/>
    <mergeCell ref="T3:V3"/>
  </mergeCells>
  <printOptions horizontalCentered="1"/>
  <pageMargins left="0.59055118110236227" right="0.59055118110236227" top="3.5433070866141736" bottom="0.59055118110236227" header="0.51181102362204722" footer="0.51181102362204722"/>
  <pageSetup paperSize="9" scale="90" orientation="portrait" r:id="rId1"/>
  <headerFooter alignWithMargins="0"/>
  <ignoredErrors>
    <ignoredError sqref="E14 N14 K14 H14 Q14 T14 W14 Z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L6"/>
  <sheetViews>
    <sheetView showGridLines="0" workbookViewId="0">
      <selection activeCell="AI15" sqref="AI15"/>
    </sheetView>
  </sheetViews>
  <sheetFormatPr defaultColWidth="9.33203125" defaultRowHeight="12.75" x14ac:dyDescent="0.2"/>
  <cols>
    <col min="1" max="1" width="3.33203125" style="2" customWidth="1"/>
    <col min="2" max="2" width="25" style="2" customWidth="1"/>
    <col min="3" max="3" width="1" style="2" customWidth="1"/>
    <col min="4" max="4" width="6.1640625" style="2" customWidth="1"/>
    <col min="5" max="6" width="1" style="2" customWidth="1"/>
    <col min="7" max="7" width="10.33203125" style="2" customWidth="1"/>
    <col min="8" max="9" width="1" style="2" customWidth="1"/>
    <col min="10" max="10" width="10.33203125" style="2" customWidth="1"/>
    <col min="11" max="12" width="1" style="2" customWidth="1"/>
    <col min="13" max="13" width="7.5" style="2" customWidth="1"/>
    <col min="14" max="15" width="1" style="2" customWidth="1"/>
    <col min="16" max="16" width="12.6640625" style="2" customWidth="1"/>
    <col min="17" max="17" width="1" style="2" hidden="1" customWidth="1"/>
    <col min="18" max="19" width="1" style="2" customWidth="1"/>
    <col min="20" max="20" width="11.33203125" style="2" customWidth="1"/>
    <col min="21" max="21" width="3.83203125" style="2" customWidth="1"/>
    <col min="22" max="24" width="9.33203125" style="2"/>
    <col min="25" max="29" width="0" style="2" hidden="1" customWidth="1"/>
    <col min="30" max="30" width="6" style="2" customWidth="1"/>
    <col min="31" max="31" width="6.1640625" style="2" customWidth="1"/>
    <col min="32" max="32" width="5.83203125" style="2" customWidth="1"/>
    <col min="33" max="33" width="6.5" style="2" customWidth="1"/>
    <col min="34" max="34" width="6.6640625" style="2" customWidth="1"/>
    <col min="35" max="35" width="6.1640625" style="2" customWidth="1"/>
    <col min="36" max="37" width="5.83203125" style="2" customWidth="1"/>
    <col min="38" max="38" width="6.5" style="2" customWidth="1"/>
    <col min="39" max="16384" width="9.33203125" style="2"/>
  </cols>
  <sheetData>
    <row r="1" spans="4:38" x14ac:dyDescent="0.2">
      <c r="D1" s="8"/>
      <c r="G1" s="8"/>
      <c r="J1" s="8"/>
      <c r="M1" s="8"/>
      <c r="P1" s="8"/>
      <c r="Y1" s="2" t="s">
        <v>54</v>
      </c>
      <c r="Z1" s="2" t="s">
        <v>55</v>
      </c>
      <c r="AA1" s="2" t="s">
        <v>56</v>
      </c>
      <c r="AB1" s="2" t="s">
        <v>57</v>
      </c>
      <c r="AC1" s="2" t="s">
        <v>58</v>
      </c>
      <c r="AD1" s="2" t="s">
        <v>59</v>
      </c>
      <c r="AE1" s="2" t="s">
        <v>60</v>
      </c>
      <c r="AF1" s="2" t="s">
        <v>61</v>
      </c>
      <c r="AG1" s="2" t="s">
        <v>62</v>
      </c>
      <c r="AH1" s="2" t="s">
        <v>66</v>
      </c>
      <c r="AI1" s="2" t="s">
        <v>68</v>
      </c>
      <c r="AJ1" s="2" t="s">
        <v>70</v>
      </c>
      <c r="AK1" s="58" t="s">
        <v>72</v>
      </c>
      <c r="AL1" s="2" t="s">
        <v>119</v>
      </c>
    </row>
    <row r="2" spans="4:38" ht="18.600000000000001" customHeight="1" x14ac:dyDescent="0.2">
      <c r="X2" s="2" t="s">
        <v>81</v>
      </c>
      <c r="Y2" s="2">
        <v>1417</v>
      </c>
      <c r="Z2" s="2">
        <v>1057</v>
      </c>
      <c r="AA2" s="2">
        <v>1069</v>
      </c>
      <c r="AB2" s="2">
        <v>1225</v>
      </c>
      <c r="AC2" s="2">
        <v>1533</v>
      </c>
      <c r="AD2" s="2">
        <v>922</v>
      </c>
      <c r="AE2" s="2">
        <v>769</v>
      </c>
      <c r="AF2" s="2">
        <v>447</v>
      </c>
      <c r="AG2" s="2">
        <v>359</v>
      </c>
      <c r="AH2" s="2">
        <v>250</v>
      </c>
      <c r="AI2" s="2">
        <v>171</v>
      </c>
      <c r="AJ2" s="2">
        <v>367</v>
      </c>
      <c r="AK2" s="58">
        <f>SUM(AK3+AK4)</f>
        <v>329</v>
      </c>
      <c r="AL2" s="58">
        <f>SUM(AL3+AL4)</f>
        <v>295</v>
      </c>
    </row>
    <row r="3" spans="4:38" ht="16.899999999999999" customHeight="1" x14ac:dyDescent="0.2">
      <c r="X3" s="2" t="s">
        <v>82</v>
      </c>
      <c r="Y3" s="2">
        <v>1264</v>
      </c>
      <c r="Z3" s="2">
        <v>901</v>
      </c>
      <c r="AA3" s="2">
        <v>918</v>
      </c>
      <c r="AB3" s="2">
        <v>1064</v>
      </c>
      <c r="AC3" s="2">
        <v>1411</v>
      </c>
      <c r="AD3" s="2">
        <v>835</v>
      </c>
      <c r="AE3" s="2">
        <v>692</v>
      </c>
      <c r="AF3" s="2">
        <v>393</v>
      </c>
      <c r="AG3" s="2">
        <v>303</v>
      </c>
      <c r="AH3" s="2">
        <v>208</v>
      </c>
      <c r="AI3" s="2">
        <v>136</v>
      </c>
      <c r="AJ3" s="2">
        <v>328</v>
      </c>
      <c r="AK3" s="58">
        <v>252</v>
      </c>
      <c r="AL3" s="2">
        <v>249</v>
      </c>
    </row>
    <row r="4" spans="4:38" x14ac:dyDescent="0.2">
      <c r="X4" s="2" t="s">
        <v>83</v>
      </c>
      <c r="Y4" s="2">
        <v>153</v>
      </c>
      <c r="Z4" s="2">
        <v>156</v>
      </c>
      <c r="AA4" s="2">
        <v>151</v>
      </c>
      <c r="AB4" s="2">
        <v>161</v>
      </c>
      <c r="AC4" s="2">
        <v>122</v>
      </c>
      <c r="AD4" s="2">
        <v>87</v>
      </c>
      <c r="AE4" s="2">
        <v>77</v>
      </c>
      <c r="AF4" s="2">
        <v>54</v>
      </c>
      <c r="AG4" s="2">
        <v>56</v>
      </c>
      <c r="AH4" s="2">
        <v>42</v>
      </c>
      <c r="AI4" s="2">
        <v>35</v>
      </c>
      <c r="AJ4" s="2">
        <v>39</v>
      </c>
      <c r="AK4" s="58">
        <v>77</v>
      </c>
      <c r="AL4" s="2">
        <v>46</v>
      </c>
    </row>
    <row r="5" spans="4:38" ht="20.45" customHeight="1" x14ac:dyDescent="0.2">
      <c r="X5" s="2" t="s">
        <v>132</v>
      </c>
      <c r="Y5" s="2">
        <v>1241</v>
      </c>
      <c r="Z5" s="2">
        <v>925</v>
      </c>
      <c r="AA5" s="2">
        <v>948</v>
      </c>
      <c r="AB5" s="2">
        <v>1108</v>
      </c>
      <c r="AC5" s="2">
        <v>1430</v>
      </c>
      <c r="AD5" s="2">
        <v>816</v>
      </c>
      <c r="AE5" s="2">
        <v>687</v>
      </c>
      <c r="AF5" s="2">
        <v>404</v>
      </c>
      <c r="AG5" s="2">
        <v>321</v>
      </c>
      <c r="AH5" s="2">
        <v>217</v>
      </c>
      <c r="AI5" s="2">
        <v>144</v>
      </c>
      <c r="AJ5" s="2">
        <v>311</v>
      </c>
      <c r="AK5" s="58">
        <v>267</v>
      </c>
      <c r="AL5" s="2">
        <v>244</v>
      </c>
    </row>
    <row r="6" spans="4:38" x14ac:dyDescent="0.2">
      <c r="X6" s="2" t="s">
        <v>134</v>
      </c>
      <c r="Y6" s="2">
        <v>176</v>
      </c>
      <c r="Z6" s="2">
        <v>132</v>
      </c>
      <c r="AA6" s="2">
        <v>121</v>
      </c>
      <c r="AB6" s="2">
        <v>117</v>
      </c>
      <c r="AC6" s="2">
        <v>103</v>
      </c>
      <c r="AD6" s="2">
        <v>106</v>
      </c>
      <c r="AE6" s="2">
        <v>82</v>
      </c>
      <c r="AF6" s="2">
        <v>43</v>
      </c>
      <c r="AG6" s="2">
        <v>38</v>
      </c>
      <c r="AH6" s="2">
        <v>33</v>
      </c>
      <c r="AI6" s="2">
        <v>27</v>
      </c>
      <c r="AJ6" s="2">
        <v>56</v>
      </c>
      <c r="AK6" s="58">
        <v>62</v>
      </c>
      <c r="AL6" s="2">
        <v>51</v>
      </c>
    </row>
  </sheetData>
  <printOptions horizontalCentered="1"/>
  <pageMargins left="0.59055118110236227" right="0.59055118110236227" top="7.0866141732283472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topLeftCell="A16" workbookViewId="0">
      <selection activeCell="AB29" sqref="AB29"/>
    </sheetView>
  </sheetViews>
  <sheetFormatPr defaultColWidth="9.33203125" defaultRowHeight="12.75" x14ac:dyDescent="0.2"/>
  <cols>
    <col min="1" max="1" width="2.1640625" style="2" customWidth="1"/>
    <col min="2" max="2" width="27" style="2" customWidth="1"/>
    <col min="3" max="3" width="1" style="2" customWidth="1"/>
    <col min="4" max="4" width="7.33203125" style="2" customWidth="1"/>
    <col min="5" max="6" width="1" style="2" customWidth="1"/>
    <col min="7" max="7" width="10.33203125" style="2" customWidth="1"/>
    <col min="8" max="9" width="1" style="2" customWidth="1"/>
    <col min="10" max="10" width="11" style="2" customWidth="1"/>
    <col min="11" max="12" width="1" style="2" customWidth="1"/>
    <col min="13" max="13" width="7.5" style="2" customWidth="1"/>
    <col min="14" max="15" width="1" style="2" customWidth="1"/>
    <col min="16" max="16" width="12.6640625" style="2" customWidth="1"/>
    <col min="17" max="17" width="1" style="2" hidden="1" customWidth="1"/>
    <col min="18" max="19" width="1" style="2" customWidth="1"/>
    <col min="20" max="20" width="11.33203125" style="2" customWidth="1"/>
    <col min="21" max="21" width="3.83203125" style="2" customWidth="1"/>
    <col min="22" max="16384" width="9.33203125" style="2"/>
  </cols>
  <sheetData>
    <row r="1" spans="1:21" ht="27.75" customHeight="1" thickBot="1" x14ac:dyDescent="0.25">
      <c r="A1" s="118" t="s">
        <v>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19.5" customHeight="1" x14ac:dyDescent="0.2">
      <c r="A2" s="3"/>
      <c r="B2" s="13"/>
      <c r="C2" s="119" t="s">
        <v>0</v>
      </c>
      <c r="D2" s="119"/>
      <c r="E2" s="119"/>
      <c r="F2" s="119"/>
      <c r="G2" s="119"/>
      <c r="H2" s="119"/>
      <c r="I2" s="119"/>
      <c r="J2" s="119"/>
      <c r="K2" s="119"/>
      <c r="L2" s="120" t="s">
        <v>1</v>
      </c>
      <c r="M2" s="121"/>
      <c r="N2" s="121"/>
      <c r="O2" s="121"/>
      <c r="P2" s="121"/>
      <c r="Q2" s="121"/>
      <c r="R2" s="121"/>
      <c r="S2" s="121"/>
      <c r="T2" s="121"/>
      <c r="U2" s="121"/>
    </row>
    <row r="3" spans="1:21" ht="39.75" customHeight="1" x14ac:dyDescent="0.2">
      <c r="A3" s="14"/>
      <c r="B3" s="4"/>
      <c r="C3" s="111" t="s">
        <v>75</v>
      </c>
      <c r="D3" s="112"/>
      <c r="E3" s="122"/>
      <c r="F3" s="111" t="s">
        <v>76</v>
      </c>
      <c r="G3" s="112"/>
      <c r="H3" s="122"/>
      <c r="I3" s="112" t="s">
        <v>77</v>
      </c>
      <c r="J3" s="112"/>
      <c r="K3" s="122"/>
      <c r="L3" s="111" t="s">
        <v>78</v>
      </c>
      <c r="M3" s="112"/>
      <c r="N3" s="112"/>
      <c r="O3" s="111" t="s">
        <v>79</v>
      </c>
      <c r="P3" s="112"/>
      <c r="Q3" s="112"/>
      <c r="R3" s="122"/>
      <c r="S3" s="112" t="s">
        <v>80</v>
      </c>
      <c r="T3" s="112"/>
      <c r="U3" s="112"/>
    </row>
    <row r="4" spans="1:21" ht="34.5" customHeight="1" x14ac:dyDescent="0.25">
      <c r="A4" s="117" t="s">
        <v>72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ht="18.75" customHeight="1" x14ac:dyDescent="0.2">
      <c r="A5" s="15" t="s">
        <v>2</v>
      </c>
      <c r="B5" s="16"/>
      <c r="C5" s="5"/>
      <c r="D5" s="17">
        <f>SUM(D7:D8)</f>
        <v>329</v>
      </c>
      <c r="E5" s="17"/>
      <c r="F5" s="17"/>
      <c r="G5" s="17">
        <f>SUM(G7:G8)</f>
        <v>253840</v>
      </c>
      <c r="H5" s="17"/>
      <c r="I5" s="18"/>
      <c r="J5" s="17">
        <f>SUM(J7:J8)</f>
        <v>1011451</v>
      </c>
      <c r="K5" s="17"/>
      <c r="L5" s="19"/>
      <c r="M5" s="17">
        <f>SUM(M7:M8)</f>
        <v>1065</v>
      </c>
      <c r="N5" s="17"/>
      <c r="O5" s="17"/>
      <c r="P5" s="17">
        <f>SUM(P7:P8)</f>
        <v>85737</v>
      </c>
      <c r="Q5" s="20"/>
      <c r="R5" s="15"/>
      <c r="S5" s="15"/>
      <c r="T5" s="21">
        <f>P5/M5</f>
        <v>80.50422535211267</v>
      </c>
    </row>
    <row r="6" spans="1:21" ht="18.75" customHeight="1" x14ac:dyDescent="0.2">
      <c r="A6" s="2" t="s">
        <v>3</v>
      </c>
      <c r="C6" s="5"/>
      <c r="D6" s="6"/>
      <c r="E6" s="6"/>
      <c r="F6" s="6"/>
      <c r="G6" s="6"/>
      <c r="H6" s="6"/>
      <c r="I6" s="8"/>
      <c r="J6" s="8"/>
      <c r="K6" s="8"/>
      <c r="L6" s="22"/>
      <c r="M6" s="8"/>
      <c r="N6" s="8"/>
      <c r="O6" s="6"/>
      <c r="P6" s="6"/>
      <c r="Q6" s="23"/>
      <c r="R6" s="16"/>
      <c r="T6" s="21"/>
    </row>
    <row r="7" spans="1:21" ht="15" customHeight="1" x14ac:dyDescent="0.2">
      <c r="B7" s="2" t="s">
        <v>8</v>
      </c>
      <c r="C7" s="5"/>
      <c r="D7" s="6">
        <v>252</v>
      </c>
      <c r="E7" s="6"/>
      <c r="F7" s="6"/>
      <c r="G7" s="6">
        <v>119641</v>
      </c>
      <c r="H7" s="6"/>
      <c r="I7" s="8"/>
      <c r="J7" s="8">
        <v>376527</v>
      </c>
      <c r="K7" s="8"/>
      <c r="L7" s="22"/>
      <c r="M7" s="8">
        <v>1059</v>
      </c>
      <c r="N7" s="8"/>
      <c r="O7" s="6"/>
      <c r="P7" s="6">
        <v>85269</v>
      </c>
      <c r="Q7" s="23"/>
      <c r="R7" s="16"/>
      <c r="T7" s="9">
        <v>80.518413597733712</v>
      </c>
    </row>
    <row r="8" spans="1:21" ht="15" customHeight="1" x14ac:dyDescent="0.2">
      <c r="B8" s="2" t="s">
        <v>12</v>
      </c>
      <c r="C8" s="5"/>
      <c r="D8" s="6">
        <v>77</v>
      </c>
      <c r="E8" s="6"/>
      <c r="F8" s="6"/>
      <c r="G8" s="6">
        <v>134199</v>
      </c>
      <c r="H8" s="6"/>
      <c r="I8" s="8"/>
      <c r="J8" s="8">
        <v>634924</v>
      </c>
      <c r="K8" s="8"/>
      <c r="L8" s="22"/>
      <c r="M8" s="24">
        <v>6</v>
      </c>
      <c r="N8" s="24"/>
      <c r="O8" s="24"/>
      <c r="P8" s="24">
        <v>468</v>
      </c>
      <c r="Q8" s="24" t="s">
        <v>7</v>
      </c>
      <c r="R8" s="24"/>
      <c r="S8" s="24"/>
      <c r="T8" s="9">
        <v>78</v>
      </c>
    </row>
    <row r="9" spans="1:21" ht="25.5" customHeight="1" x14ac:dyDescent="0.2">
      <c r="A9" s="2" t="s">
        <v>4</v>
      </c>
      <c r="C9" s="5"/>
      <c r="D9" s="6"/>
      <c r="E9" s="6"/>
      <c r="F9" s="6"/>
      <c r="G9" s="6"/>
      <c r="H9" s="6"/>
      <c r="I9" s="8"/>
      <c r="J9" s="17"/>
      <c r="K9" s="8"/>
      <c r="L9" s="22"/>
      <c r="M9" s="6"/>
      <c r="N9" s="8"/>
      <c r="O9" s="6"/>
      <c r="P9" s="6"/>
      <c r="Q9" s="23"/>
      <c r="R9" s="16"/>
      <c r="T9" s="6"/>
    </row>
    <row r="10" spans="1:21" ht="15" customHeight="1" x14ac:dyDescent="0.2">
      <c r="B10" s="2" t="s">
        <v>5</v>
      </c>
      <c r="C10" s="5"/>
      <c r="D10" s="6">
        <v>267</v>
      </c>
      <c r="E10" s="6"/>
      <c r="F10" s="6"/>
      <c r="G10" s="6">
        <v>221336</v>
      </c>
      <c r="H10" s="6"/>
      <c r="I10" s="8"/>
      <c r="J10" s="8">
        <v>893983</v>
      </c>
      <c r="K10" s="8"/>
      <c r="L10" s="22"/>
      <c r="M10" s="24">
        <v>1007</v>
      </c>
      <c r="N10" s="24"/>
      <c r="O10" s="25"/>
      <c r="P10" s="25">
        <v>79819</v>
      </c>
      <c r="Q10" s="26"/>
      <c r="R10" s="27"/>
      <c r="S10" s="28"/>
      <c r="T10" s="9">
        <v>79.264150943396231</v>
      </c>
    </row>
    <row r="11" spans="1:21" ht="15" customHeight="1" x14ac:dyDescent="0.2">
      <c r="B11" s="2" t="s">
        <v>16</v>
      </c>
      <c r="C11" s="5"/>
      <c r="D11" s="6">
        <v>62</v>
      </c>
      <c r="E11" s="6"/>
      <c r="F11" s="6"/>
      <c r="G11" s="6">
        <v>32504</v>
      </c>
      <c r="H11" s="6"/>
      <c r="I11" s="8"/>
      <c r="J11" s="8">
        <v>117468</v>
      </c>
      <c r="K11" s="8"/>
      <c r="L11" s="22"/>
      <c r="M11" s="24">
        <v>56</v>
      </c>
      <c r="N11" s="24"/>
      <c r="O11" s="25"/>
      <c r="P11" s="25">
        <v>5820</v>
      </c>
      <c r="Q11" s="26"/>
      <c r="R11" s="27"/>
      <c r="S11" s="28"/>
      <c r="T11" s="9">
        <v>103.92857142857143</v>
      </c>
    </row>
    <row r="12" spans="1:21" ht="30" customHeight="1" x14ac:dyDescent="0.2">
      <c r="B12" s="29" t="s">
        <v>27</v>
      </c>
      <c r="C12" s="5"/>
      <c r="D12" s="25" t="s">
        <v>7</v>
      </c>
      <c r="E12" s="6"/>
      <c r="F12" s="6"/>
      <c r="G12" s="25" t="s">
        <v>7</v>
      </c>
      <c r="H12" s="6"/>
      <c r="I12" s="8"/>
      <c r="J12" s="24" t="s">
        <v>7</v>
      </c>
      <c r="K12" s="8"/>
      <c r="L12" s="22"/>
      <c r="M12" s="24">
        <v>2</v>
      </c>
      <c r="N12" s="24"/>
      <c r="O12" s="25"/>
      <c r="P12" s="25">
        <v>98</v>
      </c>
      <c r="Q12" s="26"/>
      <c r="R12" s="27"/>
      <c r="S12" s="28"/>
      <c r="T12" s="9">
        <v>49</v>
      </c>
    </row>
    <row r="13" spans="1:21" ht="34.5" customHeight="1" x14ac:dyDescent="0.25">
      <c r="A13" s="117" t="s">
        <v>119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ht="18.75" customHeight="1" x14ac:dyDescent="0.2">
      <c r="A14" s="15" t="s">
        <v>2</v>
      </c>
      <c r="B14" s="16"/>
      <c r="C14" s="5"/>
      <c r="D14" s="17">
        <f>SUM(D16:D17)</f>
        <v>295</v>
      </c>
      <c r="E14" s="17"/>
      <c r="F14" s="17"/>
      <c r="G14" s="17">
        <f>SUM(G16:G17)</f>
        <v>240992</v>
      </c>
      <c r="H14" s="17"/>
      <c r="I14" s="18"/>
      <c r="J14" s="17">
        <f>SUM(J16:J17)</f>
        <v>806588</v>
      </c>
      <c r="K14" s="17"/>
      <c r="L14" s="19"/>
      <c r="M14" s="17">
        <f>SUM(M16:M17)</f>
        <v>1672</v>
      </c>
      <c r="N14" s="17"/>
      <c r="O14" s="17"/>
      <c r="P14" s="17">
        <f>SUM(P16:P17)</f>
        <v>123039</v>
      </c>
      <c r="Q14" s="20"/>
      <c r="R14" s="15"/>
      <c r="S14" s="15"/>
      <c r="T14" s="21">
        <f>P14/M14</f>
        <v>73.587918660287087</v>
      </c>
    </row>
    <row r="15" spans="1:21" ht="18.75" customHeight="1" x14ac:dyDescent="0.2">
      <c r="A15" s="2" t="s">
        <v>3</v>
      </c>
      <c r="C15" s="5"/>
      <c r="D15" s="6"/>
      <c r="E15" s="6"/>
      <c r="F15" s="6"/>
      <c r="G15" s="6"/>
      <c r="H15" s="6"/>
      <c r="I15" s="8"/>
      <c r="J15" s="8"/>
      <c r="K15" s="8"/>
      <c r="L15" s="22"/>
      <c r="M15" s="8"/>
      <c r="N15" s="8"/>
      <c r="O15" s="6"/>
      <c r="P15" s="6"/>
      <c r="Q15" s="23"/>
      <c r="R15" s="16"/>
      <c r="T15" s="21"/>
    </row>
    <row r="16" spans="1:21" ht="15" customHeight="1" x14ac:dyDescent="0.2">
      <c r="B16" s="2" t="s">
        <v>8</v>
      </c>
      <c r="C16" s="5"/>
      <c r="D16" s="6">
        <v>249</v>
      </c>
      <c r="E16" s="6"/>
      <c r="F16" s="6"/>
      <c r="G16" s="6">
        <v>168243</v>
      </c>
      <c r="H16" s="6"/>
      <c r="I16" s="8"/>
      <c r="J16" s="8">
        <v>522509</v>
      </c>
      <c r="K16" s="8"/>
      <c r="L16" s="22"/>
      <c r="M16" s="8">
        <v>1639</v>
      </c>
      <c r="N16" s="8"/>
      <c r="O16" s="6"/>
      <c r="P16" s="6">
        <v>120080</v>
      </c>
      <c r="Q16" s="23"/>
      <c r="R16" s="16"/>
      <c r="T16" s="9">
        <f>P16/M16</f>
        <v>73.26418547895058</v>
      </c>
    </row>
    <row r="17" spans="1:26" ht="15" customHeight="1" x14ac:dyDescent="0.2">
      <c r="B17" s="2" t="s">
        <v>12</v>
      </c>
      <c r="C17" s="5"/>
      <c r="D17" s="6">
        <v>46</v>
      </c>
      <c r="E17" s="6"/>
      <c r="F17" s="6"/>
      <c r="G17" s="6">
        <v>72749</v>
      </c>
      <c r="H17" s="6"/>
      <c r="I17" s="8"/>
      <c r="J17" s="8">
        <v>284079</v>
      </c>
      <c r="K17" s="8"/>
      <c r="L17" s="22"/>
      <c r="M17" s="24">
        <v>33</v>
      </c>
      <c r="N17" s="24"/>
      <c r="O17" s="24"/>
      <c r="P17" s="24">
        <v>2959</v>
      </c>
      <c r="Q17" s="24" t="s">
        <v>7</v>
      </c>
      <c r="R17" s="24"/>
      <c r="S17" s="24"/>
      <c r="T17" s="9">
        <f>P17/M17</f>
        <v>89.666666666666671</v>
      </c>
    </row>
    <row r="18" spans="1:26" s="58" customFormat="1" ht="25.5" customHeight="1" x14ac:dyDescent="0.2">
      <c r="A18" s="58" t="s">
        <v>4</v>
      </c>
      <c r="C18" s="85"/>
      <c r="D18" s="51"/>
      <c r="E18" s="51"/>
      <c r="F18" s="51"/>
      <c r="G18" s="51"/>
      <c r="H18" s="51"/>
      <c r="I18" s="79"/>
      <c r="J18" s="51"/>
      <c r="K18" s="79"/>
      <c r="L18" s="80"/>
      <c r="M18" s="51"/>
      <c r="N18" s="79"/>
      <c r="O18" s="51"/>
      <c r="P18" s="51"/>
      <c r="Q18" s="86"/>
      <c r="R18" s="61"/>
      <c r="T18" s="87"/>
    </row>
    <row r="19" spans="1:26" ht="15" customHeight="1" x14ac:dyDescent="0.2">
      <c r="B19" s="2" t="s">
        <v>5</v>
      </c>
      <c r="C19" s="5"/>
      <c r="D19" s="6">
        <v>244</v>
      </c>
      <c r="E19" s="6"/>
      <c r="F19" s="6"/>
      <c r="G19" s="6">
        <v>226832</v>
      </c>
      <c r="H19" s="6"/>
      <c r="I19" s="8"/>
      <c r="J19" s="8">
        <v>758136</v>
      </c>
      <c r="K19" s="8"/>
      <c r="L19" s="22"/>
      <c r="M19" s="24">
        <v>1617</v>
      </c>
      <c r="N19" s="24"/>
      <c r="O19" s="25"/>
      <c r="P19" s="25">
        <v>117765</v>
      </c>
      <c r="Q19" s="26"/>
      <c r="R19" s="27"/>
      <c r="S19" s="28"/>
      <c r="T19" s="9">
        <f>P19/M19</f>
        <v>72.829313543599255</v>
      </c>
    </row>
    <row r="20" spans="1:26" ht="15" customHeight="1" x14ac:dyDescent="0.2">
      <c r="B20" s="2" t="s">
        <v>16</v>
      </c>
      <c r="C20" s="5"/>
      <c r="D20" s="6">
        <v>51</v>
      </c>
      <c r="E20" s="6"/>
      <c r="F20" s="6"/>
      <c r="G20" s="6">
        <v>14160</v>
      </c>
      <c r="H20" s="6"/>
      <c r="I20" s="8"/>
      <c r="J20" s="8">
        <v>48452</v>
      </c>
      <c r="K20" s="8"/>
      <c r="L20" s="22"/>
      <c r="M20" s="24">
        <v>48</v>
      </c>
      <c r="N20" s="24"/>
      <c r="O20" s="25"/>
      <c r="P20" s="25">
        <v>4599</v>
      </c>
      <c r="Q20" s="26"/>
      <c r="R20" s="27"/>
      <c r="S20" s="28"/>
      <c r="T20" s="9">
        <f>P20/M20</f>
        <v>95.8125</v>
      </c>
    </row>
    <row r="21" spans="1:26" ht="30" customHeight="1" x14ac:dyDescent="0.2">
      <c r="B21" s="29" t="s">
        <v>27</v>
      </c>
      <c r="C21" s="5"/>
      <c r="D21" s="25" t="s">
        <v>7</v>
      </c>
      <c r="E21" s="6"/>
      <c r="F21" s="6"/>
      <c r="G21" s="25" t="s">
        <v>7</v>
      </c>
      <c r="H21" s="6"/>
      <c r="I21" s="8"/>
      <c r="J21" s="24" t="s">
        <v>7</v>
      </c>
      <c r="K21" s="8"/>
      <c r="L21" s="22"/>
      <c r="M21" s="24">
        <v>7</v>
      </c>
      <c r="N21" s="24"/>
      <c r="O21" s="25"/>
      <c r="P21" s="25">
        <v>675</v>
      </c>
      <c r="Q21" s="26"/>
      <c r="R21" s="27"/>
      <c r="S21" s="28"/>
      <c r="T21" s="9">
        <f>P21/M21</f>
        <v>96.428571428571431</v>
      </c>
    </row>
    <row r="22" spans="1:26" x14ac:dyDescent="0.2">
      <c r="G22" s="8"/>
    </row>
    <row r="23" spans="1:26" x14ac:dyDescent="0.2">
      <c r="M23" s="8"/>
      <c r="P23" s="8"/>
      <c r="Y23" s="2" t="s">
        <v>119</v>
      </c>
      <c r="Z23" s="58"/>
    </row>
    <row r="24" spans="1:26" x14ac:dyDescent="0.2">
      <c r="W24" s="16" t="s">
        <v>69</v>
      </c>
      <c r="X24" s="16"/>
      <c r="Y24" s="16"/>
    </row>
    <row r="25" spans="1:26" x14ac:dyDescent="0.2">
      <c r="W25" s="16" t="s">
        <v>130</v>
      </c>
      <c r="X25" s="16">
        <f>ROUND(Y25/Y$27*100,1)</f>
        <v>69.8</v>
      </c>
      <c r="Y25" s="16">
        <v>168243</v>
      </c>
    </row>
    <row r="26" spans="1:26" x14ac:dyDescent="0.2">
      <c r="W26" s="16" t="s">
        <v>131</v>
      </c>
      <c r="X26" s="16">
        <f>ROUND(Y26/Y$27*100,1)</f>
        <v>30.2</v>
      </c>
      <c r="Y26" s="16">
        <v>72749</v>
      </c>
    </row>
    <row r="27" spans="1:26" x14ac:dyDescent="0.2">
      <c r="W27" s="16"/>
      <c r="X27" s="81">
        <f>ROUND(Y27/Y$27*100,1)</f>
        <v>100</v>
      </c>
      <c r="Y27" s="16">
        <f>SUM(Y25:Y26)</f>
        <v>240992</v>
      </c>
    </row>
    <row r="33" spans="23:25" x14ac:dyDescent="0.2">
      <c r="W33" s="16"/>
      <c r="X33" s="16"/>
      <c r="Y33" s="61" t="s">
        <v>119</v>
      </c>
    </row>
    <row r="34" spans="23:25" x14ac:dyDescent="0.2">
      <c r="W34" s="16"/>
      <c r="X34" s="16"/>
      <c r="Y34" s="16"/>
    </row>
    <row r="35" spans="23:25" x14ac:dyDescent="0.2">
      <c r="W35" s="16" t="s">
        <v>69</v>
      </c>
      <c r="X35" s="16"/>
      <c r="Y35" s="16"/>
    </row>
    <row r="36" spans="23:25" x14ac:dyDescent="0.2">
      <c r="W36" s="16" t="s">
        <v>132</v>
      </c>
      <c r="X36" s="16">
        <f>ROUND(Y36/Y$38*100,1)</f>
        <v>94.1</v>
      </c>
      <c r="Y36" s="16">
        <v>226832</v>
      </c>
    </row>
    <row r="37" spans="23:25" x14ac:dyDescent="0.2">
      <c r="W37" s="16" t="s">
        <v>133</v>
      </c>
      <c r="X37" s="16">
        <f t="shared" ref="X37:X38" si="0">ROUND(Y37/Y$38*100,1)</f>
        <v>5.9</v>
      </c>
      <c r="Y37" s="16">
        <v>14160</v>
      </c>
    </row>
    <row r="38" spans="23:25" x14ac:dyDescent="0.2">
      <c r="W38" s="16"/>
      <c r="X38" s="81">
        <f t="shared" si="0"/>
        <v>100</v>
      </c>
      <c r="Y38" s="16">
        <f>SUM(Y36:Y37)</f>
        <v>240992</v>
      </c>
    </row>
  </sheetData>
  <mergeCells count="11">
    <mergeCell ref="A4:U4"/>
    <mergeCell ref="A13:U13"/>
    <mergeCell ref="A1:U1"/>
    <mergeCell ref="C2:K2"/>
    <mergeCell ref="L2:U2"/>
    <mergeCell ref="C3:E3"/>
    <mergeCell ref="F3:H3"/>
    <mergeCell ref="I3:K3"/>
    <mergeCell ref="L3:N3"/>
    <mergeCell ref="O3:R3"/>
    <mergeCell ref="S3:U3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  <headerFooter>
    <oddFooter>&amp;L&amp;"Calibri,Regular"2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pane ySplit="4" topLeftCell="A5" activePane="bottomLeft" state="frozen"/>
      <selection pane="bottomLeft" activeCell="M20" sqref="M20"/>
    </sheetView>
  </sheetViews>
  <sheetFormatPr defaultColWidth="9.33203125" defaultRowHeight="12.75" x14ac:dyDescent="0.2"/>
  <cols>
    <col min="1" max="1" width="0.83203125" style="16" customWidth="1"/>
    <col min="2" max="2" width="16.6640625" style="16" customWidth="1"/>
    <col min="3" max="3" width="7.1640625" style="16" customWidth="1"/>
    <col min="4" max="4" width="10.6640625" style="16" customWidth="1"/>
    <col min="5" max="5" width="13.1640625" style="16" customWidth="1"/>
    <col min="6" max="6" width="7.1640625" style="16" customWidth="1"/>
    <col min="7" max="7" width="10.5" style="16" customWidth="1"/>
    <col min="8" max="8" width="12.33203125" style="16" customWidth="1"/>
    <col min="9" max="9" width="8.33203125" style="16" customWidth="1"/>
    <col min="10" max="10" width="10.33203125" style="16" customWidth="1"/>
    <col min="11" max="11" width="13.6640625" style="45" customWidth="1"/>
    <col min="12" max="12" width="8.5" style="16" customWidth="1"/>
    <col min="13" max="13" width="10.1640625" style="16" customWidth="1"/>
    <col min="14" max="16384" width="9.33203125" style="16"/>
  </cols>
  <sheetData>
    <row r="1" spans="1:13" ht="27.75" customHeight="1" thickBot="1" x14ac:dyDescent="0.25">
      <c r="A1" s="124" t="s">
        <v>137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8" customHeight="1" x14ac:dyDescent="0.2">
      <c r="B2" s="30"/>
      <c r="C2" s="129" t="s">
        <v>0</v>
      </c>
      <c r="D2" s="129"/>
      <c r="E2" s="129"/>
      <c r="F2" s="129"/>
      <c r="G2" s="129"/>
      <c r="H2" s="129"/>
      <c r="I2" s="129"/>
      <c r="J2" s="129"/>
      <c r="K2" s="129"/>
      <c r="L2" s="125" t="s">
        <v>1</v>
      </c>
      <c r="M2" s="126"/>
    </row>
    <row r="3" spans="1:13" ht="18" customHeight="1" x14ac:dyDescent="0.2">
      <c r="B3" s="30"/>
      <c r="C3" s="110" t="s">
        <v>81</v>
      </c>
      <c r="D3" s="110"/>
      <c r="E3" s="110"/>
      <c r="F3" s="110" t="s">
        <v>132</v>
      </c>
      <c r="G3" s="110"/>
      <c r="H3" s="110"/>
      <c r="I3" s="110" t="s">
        <v>133</v>
      </c>
      <c r="J3" s="110"/>
      <c r="K3" s="110"/>
      <c r="L3" s="127"/>
      <c r="M3" s="128"/>
    </row>
    <row r="4" spans="1:13" ht="31.5" customHeight="1" x14ac:dyDescent="0.2">
      <c r="B4" s="14"/>
      <c r="C4" s="103" t="s">
        <v>75</v>
      </c>
      <c r="D4" s="103" t="s">
        <v>76</v>
      </c>
      <c r="E4" s="103" t="s">
        <v>77</v>
      </c>
      <c r="F4" s="103" t="s">
        <v>75</v>
      </c>
      <c r="G4" s="103" t="s">
        <v>76</v>
      </c>
      <c r="H4" s="103" t="s">
        <v>77</v>
      </c>
      <c r="I4" s="103" t="s">
        <v>75</v>
      </c>
      <c r="J4" s="103" t="s">
        <v>76</v>
      </c>
      <c r="K4" s="102" t="s">
        <v>77</v>
      </c>
      <c r="L4" s="103" t="s">
        <v>75</v>
      </c>
      <c r="M4" s="102" t="s">
        <v>76</v>
      </c>
    </row>
    <row r="5" spans="1:13" ht="25.5" customHeight="1" x14ac:dyDescent="0.2">
      <c r="A5" s="35" t="s">
        <v>138</v>
      </c>
      <c r="C5" s="90"/>
      <c r="D5" s="92"/>
      <c r="E5" s="92"/>
      <c r="F5" s="90"/>
      <c r="G5" s="92"/>
      <c r="H5" s="92"/>
      <c r="I5" s="94"/>
      <c r="J5" s="92"/>
      <c r="K5" s="94"/>
      <c r="L5" s="6"/>
    </row>
    <row r="6" spans="1:13" s="15" customFormat="1" ht="20.25" customHeight="1" x14ac:dyDescent="0.2">
      <c r="A6" s="123" t="s">
        <v>2</v>
      </c>
      <c r="B6" s="123"/>
      <c r="C6" s="95">
        <f t="shared" ref="C6:E8" si="0">SUM(F6,I6)</f>
        <v>329</v>
      </c>
      <c r="D6" s="94">
        <f t="shared" si="0"/>
        <v>253840</v>
      </c>
      <c r="E6" s="96">
        <f t="shared" si="0"/>
        <v>1011451</v>
      </c>
      <c r="F6" s="94">
        <f t="shared" ref="F6:M6" si="1">SUM(F7:F8)</f>
        <v>267</v>
      </c>
      <c r="G6" s="94">
        <f t="shared" si="1"/>
        <v>221336</v>
      </c>
      <c r="H6" s="94">
        <f t="shared" si="1"/>
        <v>893983</v>
      </c>
      <c r="I6" s="94">
        <f t="shared" si="1"/>
        <v>62</v>
      </c>
      <c r="J6" s="94">
        <f t="shared" si="1"/>
        <v>32504</v>
      </c>
      <c r="K6" s="94">
        <f t="shared" si="1"/>
        <v>117468</v>
      </c>
      <c r="L6" s="94">
        <f t="shared" si="1"/>
        <v>1065</v>
      </c>
      <c r="M6" s="94">
        <f t="shared" si="1"/>
        <v>85737</v>
      </c>
    </row>
    <row r="7" spans="1:13" ht="17.25" customHeight="1" x14ac:dyDescent="0.2">
      <c r="B7" s="47" t="s">
        <v>136</v>
      </c>
      <c r="C7" s="91">
        <f t="shared" si="0"/>
        <v>206</v>
      </c>
      <c r="D7" s="93">
        <f t="shared" si="0"/>
        <v>53971</v>
      </c>
      <c r="E7" s="97">
        <f t="shared" si="0"/>
        <v>165269</v>
      </c>
      <c r="F7" s="93">
        <v>166</v>
      </c>
      <c r="G7" s="93">
        <v>46362</v>
      </c>
      <c r="H7" s="93">
        <v>142339</v>
      </c>
      <c r="I7" s="93">
        <v>40</v>
      </c>
      <c r="J7" s="93">
        <v>7609</v>
      </c>
      <c r="K7" s="93">
        <v>22930</v>
      </c>
      <c r="L7" s="98">
        <v>369</v>
      </c>
      <c r="M7" s="93">
        <v>39248</v>
      </c>
    </row>
    <row r="8" spans="1:13" ht="15" customHeight="1" x14ac:dyDescent="0.2">
      <c r="B8" s="47" t="s">
        <v>139</v>
      </c>
      <c r="C8" s="91">
        <f t="shared" si="0"/>
        <v>123</v>
      </c>
      <c r="D8" s="93">
        <f t="shared" si="0"/>
        <v>199869</v>
      </c>
      <c r="E8" s="97">
        <f t="shared" si="0"/>
        <v>846182</v>
      </c>
      <c r="F8" s="93">
        <v>101</v>
      </c>
      <c r="G8" s="93">
        <v>174974</v>
      </c>
      <c r="H8" s="93">
        <v>751644</v>
      </c>
      <c r="I8" s="93">
        <v>22</v>
      </c>
      <c r="J8" s="93">
        <v>24895</v>
      </c>
      <c r="K8" s="93">
        <v>94538</v>
      </c>
      <c r="L8" s="98">
        <v>696</v>
      </c>
      <c r="M8" s="93">
        <v>46489</v>
      </c>
    </row>
    <row r="9" spans="1:13" ht="25.5" customHeight="1" x14ac:dyDescent="0.2">
      <c r="A9" s="35" t="s">
        <v>140</v>
      </c>
      <c r="C9" s="95"/>
      <c r="D9" s="94"/>
      <c r="E9" s="96"/>
      <c r="F9" s="94"/>
      <c r="G9" s="94"/>
      <c r="H9" s="94"/>
      <c r="I9" s="94"/>
      <c r="J9" s="94"/>
      <c r="K9" s="94"/>
      <c r="L9" s="6"/>
    </row>
    <row r="10" spans="1:13" s="15" customFormat="1" ht="20.25" customHeight="1" x14ac:dyDescent="0.2">
      <c r="A10" s="123" t="s">
        <v>2</v>
      </c>
      <c r="B10" s="123"/>
      <c r="C10" s="95">
        <f t="shared" ref="C10:E12" si="2">SUM(F10,I10)</f>
        <v>295</v>
      </c>
      <c r="D10" s="94">
        <f t="shared" si="2"/>
        <v>240992</v>
      </c>
      <c r="E10" s="94">
        <f t="shared" si="2"/>
        <v>806588</v>
      </c>
      <c r="F10" s="95">
        <f t="shared" ref="F10:M10" si="3">SUM(F11:F12)</f>
        <v>244</v>
      </c>
      <c r="G10" s="94">
        <f t="shared" si="3"/>
        <v>226832</v>
      </c>
      <c r="H10" s="94">
        <f t="shared" si="3"/>
        <v>758136</v>
      </c>
      <c r="I10" s="94">
        <f t="shared" si="3"/>
        <v>51</v>
      </c>
      <c r="J10" s="94">
        <f t="shared" si="3"/>
        <v>14160</v>
      </c>
      <c r="K10" s="94">
        <f t="shared" si="3"/>
        <v>48452</v>
      </c>
      <c r="L10" s="94">
        <f t="shared" si="3"/>
        <v>1672</v>
      </c>
      <c r="M10" s="94">
        <f t="shared" si="3"/>
        <v>123039</v>
      </c>
    </row>
    <row r="11" spans="1:13" ht="17.25" customHeight="1" x14ac:dyDescent="0.2">
      <c r="B11" s="47" t="s">
        <v>136</v>
      </c>
      <c r="C11" s="91">
        <f t="shared" si="2"/>
        <v>193</v>
      </c>
      <c r="D11" s="93">
        <f t="shared" si="2"/>
        <v>49933</v>
      </c>
      <c r="E11" s="93">
        <f t="shared" si="2"/>
        <v>155611</v>
      </c>
      <c r="F11" s="91">
        <v>160</v>
      </c>
      <c r="G11" s="93">
        <v>43777</v>
      </c>
      <c r="H11" s="93">
        <v>136898</v>
      </c>
      <c r="I11" s="93">
        <v>33</v>
      </c>
      <c r="J11" s="93">
        <v>6156</v>
      </c>
      <c r="K11" s="93">
        <v>18713</v>
      </c>
      <c r="L11" s="98">
        <v>328</v>
      </c>
      <c r="M11" s="93">
        <v>36965</v>
      </c>
    </row>
    <row r="12" spans="1:13" ht="15" customHeight="1" x14ac:dyDescent="0.2">
      <c r="B12" s="47" t="s">
        <v>139</v>
      </c>
      <c r="C12" s="91">
        <f t="shared" si="2"/>
        <v>102</v>
      </c>
      <c r="D12" s="93">
        <f t="shared" si="2"/>
        <v>191059</v>
      </c>
      <c r="E12" s="93">
        <f t="shared" si="2"/>
        <v>650977</v>
      </c>
      <c r="F12" s="91">
        <v>84</v>
      </c>
      <c r="G12" s="93">
        <v>183055</v>
      </c>
      <c r="H12" s="93">
        <v>621238</v>
      </c>
      <c r="I12" s="93">
        <v>18</v>
      </c>
      <c r="J12" s="93">
        <v>8004</v>
      </c>
      <c r="K12" s="93">
        <v>29739</v>
      </c>
      <c r="L12" s="98">
        <v>1344</v>
      </c>
      <c r="M12" s="93">
        <v>86074</v>
      </c>
    </row>
  </sheetData>
  <mergeCells count="8">
    <mergeCell ref="A6:B6"/>
    <mergeCell ref="A10:B10"/>
    <mergeCell ref="A1:M1"/>
    <mergeCell ref="L2:M3"/>
    <mergeCell ref="C2:K2"/>
    <mergeCell ref="C3:E3"/>
    <mergeCell ref="F3:H3"/>
    <mergeCell ref="I3:K3"/>
  </mergeCells>
  <printOptions horizontalCentered="1"/>
  <pageMargins left="0.15748031496062992" right="0.59055118110236227" top="0.78740157480314965" bottom="0.23622047244094491" header="0.51181102362204722" footer="0.19685039370078741"/>
  <pageSetup paperSize="9" scale="85" orientation="portrait" r:id="rId1"/>
  <headerFooter alignWithMargins="0">
    <oddFooter>&amp;R&amp;"Calibri,Regular"3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showGridLines="0" workbookViewId="0">
      <pane ySplit="3" topLeftCell="A4" activePane="bottomLeft" state="frozen"/>
      <selection pane="bottomLeft" activeCell="Z16" sqref="Z16"/>
    </sheetView>
  </sheetViews>
  <sheetFormatPr defaultColWidth="9.33203125" defaultRowHeight="12.75" x14ac:dyDescent="0.2"/>
  <cols>
    <col min="1" max="2" width="1.5" style="16" customWidth="1"/>
    <col min="3" max="3" width="23.83203125" style="16" customWidth="1"/>
    <col min="4" max="4" width="6.83203125" style="16" customWidth="1"/>
    <col min="5" max="5" width="0.83203125" style="16" customWidth="1"/>
    <col min="6" max="6" width="9.83203125" style="16" customWidth="1"/>
    <col min="7" max="7" width="0.83203125" style="16" customWidth="1"/>
    <col min="8" max="8" width="10.83203125" style="16" customWidth="1"/>
    <col min="9" max="9" width="1.33203125" style="16" customWidth="1"/>
    <col min="10" max="10" width="6.83203125" style="16" customWidth="1"/>
    <col min="11" max="11" width="1.33203125" style="16" customWidth="1"/>
    <col min="12" max="12" width="9.83203125" style="16" customWidth="1"/>
    <col min="13" max="13" width="0.83203125" style="16" customWidth="1"/>
    <col min="14" max="14" width="10.83203125" style="16" customWidth="1"/>
    <col min="15" max="15" width="1.33203125" style="16" customWidth="1"/>
    <col min="16" max="16" width="6.83203125" style="16" customWidth="1"/>
    <col min="17" max="17" width="1.33203125" style="16" customWidth="1"/>
    <col min="18" max="18" width="9" style="16" customWidth="1"/>
    <col min="19" max="19" width="0.83203125" style="16" customWidth="1"/>
    <col min="20" max="20" width="10.83203125" style="45" customWidth="1"/>
    <col min="21" max="21" width="1.33203125" style="16" customWidth="1"/>
    <col min="22" max="16384" width="9.33203125" style="16"/>
  </cols>
  <sheetData>
    <row r="1" spans="1:23" ht="27.75" customHeight="1" thickBot="1" x14ac:dyDescent="0.25">
      <c r="A1" s="118" t="s">
        <v>144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3" ht="18" customHeight="1" x14ac:dyDescent="0.2">
      <c r="A2" s="31"/>
      <c r="B2" s="31"/>
      <c r="C2" s="32"/>
      <c r="D2" s="119" t="s">
        <v>2</v>
      </c>
      <c r="E2" s="119"/>
      <c r="F2" s="119"/>
      <c r="G2" s="119"/>
      <c r="H2" s="119"/>
      <c r="I2" s="119"/>
      <c r="J2" s="119" t="s">
        <v>5</v>
      </c>
      <c r="K2" s="119"/>
      <c r="L2" s="119"/>
      <c r="M2" s="119"/>
      <c r="N2" s="119"/>
      <c r="O2" s="119"/>
      <c r="P2" s="119" t="s">
        <v>28</v>
      </c>
      <c r="Q2" s="119"/>
      <c r="R2" s="119"/>
      <c r="S2" s="119"/>
      <c r="T2" s="119"/>
      <c r="U2" s="120"/>
    </row>
    <row r="3" spans="1:23" ht="31.5" customHeight="1" x14ac:dyDescent="0.2">
      <c r="A3" s="14"/>
      <c r="B3" s="14"/>
      <c r="C3" s="33"/>
      <c r="D3" s="130" t="s">
        <v>75</v>
      </c>
      <c r="E3" s="130"/>
      <c r="F3" s="130" t="s">
        <v>76</v>
      </c>
      <c r="G3" s="130"/>
      <c r="H3" s="130" t="s">
        <v>77</v>
      </c>
      <c r="I3" s="130"/>
      <c r="J3" s="130" t="s">
        <v>75</v>
      </c>
      <c r="K3" s="130"/>
      <c r="L3" s="130" t="s">
        <v>76</v>
      </c>
      <c r="M3" s="130"/>
      <c r="N3" s="130" t="s">
        <v>77</v>
      </c>
      <c r="O3" s="130"/>
      <c r="P3" s="130" t="s">
        <v>75</v>
      </c>
      <c r="Q3" s="130"/>
      <c r="R3" s="130" t="s">
        <v>76</v>
      </c>
      <c r="S3" s="130"/>
      <c r="T3" s="130" t="s">
        <v>77</v>
      </c>
      <c r="U3" s="111"/>
    </row>
    <row r="4" spans="1:23" ht="25.5" customHeight="1" x14ac:dyDescent="0.2">
      <c r="A4" s="35" t="s">
        <v>2</v>
      </c>
      <c r="B4" s="35"/>
      <c r="C4" s="30"/>
      <c r="D4" s="36">
        <f>SUM(D5,D9)</f>
        <v>295</v>
      </c>
      <c r="E4" s="37"/>
      <c r="F4" s="37">
        <f>SUM(F5,F9)</f>
        <v>240992</v>
      </c>
      <c r="G4" s="37"/>
      <c r="H4" s="37">
        <f>SUM(H5,H9)</f>
        <v>806588</v>
      </c>
      <c r="I4" s="38"/>
      <c r="J4" s="36">
        <f>SUM(J5,J9)</f>
        <v>244</v>
      </c>
      <c r="K4" s="37"/>
      <c r="L4" s="37">
        <f>SUM(L5,L9)</f>
        <v>226832</v>
      </c>
      <c r="M4" s="37"/>
      <c r="N4" s="37">
        <f>SUM(N5,N9)</f>
        <v>758136</v>
      </c>
      <c r="O4" s="39"/>
      <c r="P4" s="38">
        <f>SUM(P5,P9)</f>
        <v>51</v>
      </c>
      <c r="Q4" s="38"/>
      <c r="R4" s="37">
        <f>SUM(R5,R9)</f>
        <v>14160</v>
      </c>
      <c r="S4" s="37"/>
      <c r="T4" s="38">
        <f>SUM(T5,T9)</f>
        <v>48452</v>
      </c>
      <c r="V4" s="6"/>
    </row>
    <row r="5" spans="1:23" ht="20.25" customHeight="1" x14ac:dyDescent="0.2">
      <c r="A5" s="40"/>
      <c r="B5" s="131" t="s">
        <v>8</v>
      </c>
      <c r="C5" s="131"/>
      <c r="D5" s="41">
        <f>SUM(J5,P5)</f>
        <v>249</v>
      </c>
      <c r="E5" s="25"/>
      <c r="F5" s="25">
        <f>SUM(L5,R5)</f>
        <v>168243</v>
      </c>
      <c r="G5" s="25"/>
      <c r="H5" s="25">
        <f>SUM(N5,T5)</f>
        <v>522509</v>
      </c>
      <c r="I5" s="25"/>
      <c r="J5" s="41">
        <f>SUM(J6:K8)</f>
        <v>217</v>
      </c>
      <c r="K5" s="25"/>
      <c r="L5" s="25">
        <f>SUM(L6:L8)</f>
        <v>162399</v>
      </c>
      <c r="M5" s="25"/>
      <c r="N5" s="25">
        <f>SUM(N6:O8)</f>
        <v>505188</v>
      </c>
      <c r="O5" s="42"/>
      <c r="P5" s="25">
        <f>SUM(P6:P8)</f>
        <v>32</v>
      </c>
      <c r="Q5" s="25"/>
      <c r="R5" s="25">
        <f>SUM(R6:S8)</f>
        <v>5844</v>
      </c>
      <c r="S5" s="25"/>
      <c r="T5" s="25">
        <f>SUM(T6:T8)</f>
        <v>17321</v>
      </c>
    </row>
    <row r="6" spans="1:23" ht="17.25" customHeight="1" x14ac:dyDescent="0.2">
      <c r="A6" s="40"/>
      <c r="B6" s="40"/>
      <c r="C6" s="40" t="s">
        <v>9</v>
      </c>
      <c r="D6" s="41">
        <f>SUM(J6,P6)</f>
        <v>117</v>
      </c>
      <c r="E6" s="25"/>
      <c r="F6" s="25">
        <f>SUM(L6,R6)</f>
        <v>25064</v>
      </c>
      <c r="G6" s="25"/>
      <c r="H6" s="25">
        <f>SUM(N6,T6)</f>
        <v>77682</v>
      </c>
      <c r="I6" s="25"/>
      <c r="J6" s="41">
        <v>95</v>
      </c>
      <c r="K6" s="25"/>
      <c r="L6" s="25">
        <v>22130</v>
      </c>
      <c r="M6" s="25"/>
      <c r="N6" s="25">
        <v>68812</v>
      </c>
      <c r="O6" s="42"/>
      <c r="P6" s="25">
        <v>22</v>
      </c>
      <c r="Q6" s="25"/>
      <c r="R6" s="25">
        <v>2934</v>
      </c>
      <c r="S6" s="25"/>
      <c r="T6" s="25">
        <v>8870</v>
      </c>
    </row>
    <row r="7" spans="1:23" ht="15" customHeight="1" x14ac:dyDescent="0.2">
      <c r="A7" s="40"/>
      <c r="B7" s="40"/>
      <c r="C7" s="40" t="s">
        <v>10</v>
      </c>
      <c r="D7" s="41">
        <f>SUM(J7,P7)</f>
        <v>36</v>
      </c>
      <c r="E7" s="25"/>
      <c r="F7" s="25">
        <f>SUM(L7,R7)</f>
        <v>10293</v>
      </c>
      <c r="G7" s="25"/>
      <c r="H7" s="25">
        <f>SUM(N7,T7)</f>
        <v>31392</v>
      </c>
      <c r="I7" s="25"/>
      <c r="J7" s="41">
        <v>32</v>
      </c>
      <c r="K7" s="25"/>
      <c r="L7" s="25">
        <v>9550</v>
      </c>
      <c r="M7" s="25"/>
      <c r="N7" s="25">
        <v>29201</v>
      </c>
      <c r="O7" s="42"/>
      <c r="P7" s="25">
        <v>4</v>
      </c>
      <c r="Q7" s="25"/>
      <c r="R7" s="25">
        <v>743</v>
      </c>
      <c r="S7" s="25"/>
      <c r="T7" s="25">
        <v>2191</v>
      </c>
    </row>
    <row r="8" spans="1:23" ht="15" customHeight="1" x14ac:dyDescent="0.2">
      <c r="A8" s="40"/>
      <c r="B8" s="40"/>
      <c r="C8" s="40" t="s">
        <v>29</v>
      </c>
      <c r="D8" s="41">
        <f>SUM(J8,P8)</f>
        <v>96</v>
      </c>
      <c r="E8" s="25"/>
      <c r="F8" s="25">
        <f>SUM(L8,R8)</f>
        <v>132886</v>
      </c>
      <c r="G8" s="25"/>
      <c r="H8" s="25">
        <f>SUM(N8,T8)</f>
        <v>413435</v>
      </c>
      <c r="I8" s="25"/>
      <c r="J8" s="41">
        <v>90</v>
      </c>
      <c r="K8" s="25"/>
      <c r="L8" s="25">
        <v>130719</v>
      </c>
      <c r="M8" s="25"/>
      <c r="N8" s="25">
        <v>407175</v>
      </c>
      <c r="O8" s="42"/>
      <c r="P8" s="25">
        <v>6</v>
      </c>
      <c r="Q8" s="25"/>
      <c r="R8" s="25">
        <v>2167</v>
      </c>
      <c r="S8" s="25"/>
      <c r="T8" s="25">
        <v>6260</v>
      </c>
    </row>
    <row r="9" spans="1:23" ht="20.25" customHeight="1" x14ac:dyDescent="0.2">
      <c r="A9" s="40"/>
      <c r="B9" s="131" t="s">
        <v>12</v>
      </c>
      <c r="C9" s="131"/>
      <c r="D9" s="41">
        <f t="shared" ref="D9" si="0">SUM(J9,P9)</f>
        <v>46</v>
      </c>
      <c r="E9" s="25"/>
      <c r="F9" s="25">
        <f t="shared" ref="F9:F20" si="1">SUM(L9,R9)</f>
        <v>72749</v>
      </c>
      <c r="G9" s="25"/>
      <c r="H9" s="25">
        <f t="shared" ref="H9:H16" si="2">SUM(N9,T9)</f>
        <v>284079</v>
      </c>
      <c r="I9" s="25"/>
      <c r="J9" s="41">
        <f>SUM(J10:J20)</f>
        <v>27</v>
      </c>
      <c r="K9" s="25"/>
      <c r="L9" s="25">
        <f>SUM(L10:L20)</f>
        <v>64433</v>
      </c>
      <c r="M9" s="25"/>
      <c r="N9" s="25">
        <f>SUM(N10:N20)</f>
        <v>252948</v>
      </c>
      <c r="O9" s="42"/>
      <c r="P9" s="41">
        <f>SUM(P10:P20)</f>
        <v>19</v>
      </c>
      <c r="Q9" s="25"/>
      <c r="R9" s="25">
        <f>SUM(R10:R20)</f>
        <v>8316</v>
      </c>
      <c r="S9" s="25"/>
      <c r="T9" s="25">
        <f>SUM(T10:T20)</f>
        <v>31131</v>
      </c>
    </row>
    <row r="10" spans="1:23" ht="17.25" customHeight="1" x14ac:dyDescent="0.2">
      <c r="A10" s="40"/>
      <c r="B10" s="54"/>
      <c r="C10" s="40" t="s">
        <v>87</v>
      </c>
      <c r="D10" s="41">
        <f>SUM(J10,P10)</f>
        <v>1</v>
      </c>
      <c r="E10" s="25"/>
      <c r="F10" s="25">
        <f t="shared" si="1"/>
        <v>1436</v>
      </c>
      <c r="G10" s="25"/>
      <c r="H10" s="25">
        <f>SUM(N10,T10)</f>
        <v>4715</v>
      </c>
      <c r="I10" s="25"/>
      <c r="J10" s="41">
        <v>1</v>
      </c>
      <c r="K10" s="25"/>
      <c r="L10" s="25">
        <v>1436</v>
      </c>
      <c r="M10" s="25"/>
      <c r="N10" s="25">
        <v>4715</v>
      </c>
      <c r="O10" s="42"/>
      <c r="P10" s="67" t="s">
        <v>7</v>
      </c>
      <c r="Q10" s="25"/>
      <c r="R10" s="67" t="s">
        <v>7</v>
      </c>
      <c r="S10" s="25"/>
      <c r="T10" s="67" t="s">
        <v>7</v>
      </c>
    </row>
    <row r="11" spans="1:23" ht="27" customHeight="1" x14ac:dyDescent="0.2">
      <c r="A11" s="40"/>
      <c r="B11" s="54"/>
      <c r="C11" s="43" t="s">
        <v>86</v>
      </c>
      <c r="D11" s="63">
        <f t="shared" ref="D11:D20" si="3">SUM(J11,P11)</f>
        <v>1</v>
      </c>
      <c r="E11" s="67"/>
      <c r="F11" s="67">
        <f t="shared" si="1"/>
        <v>20</v>
      </c>
      <c r="G11" s="67"/>
      <c r="H11" s="67">
        <f>SUM(N11,T11)</f>
        <v>48</v>
      </c>
      <c r="I11" s="67"/>
      <c r="J11" s="66" t="s">
        <v>7</v>
      </c>
      <c r="K11" s="67"/>
      <c r="L11" s="67" t="s">
        <v>7</v>
      </c>
      <c r="M11" s="67"/>
      <c r="N11" s="67" t="s">
        <v>7</v>
      </c>
      <c r="O11" s="68"/>
      <c r="P11" s="67">
        <v>1</v>
      </c>
      <c r="Q11" s="67"/>
      <c r="R11" s="67">
        <v>20</v>
      </c>
      <c r="S11" s="67"/>
      <c r="T11" s="67">
        <v>48</v>
      </c>
      <c r="U11" s="61"/>
      <c r="V11" s="61"/>
      <c r="W11" s="61"/>
    </row>
    <row r="12" spans="1:23" ht="15" customHeight="1" x14ac:dyDescent="0.2">
      <c r="A12" s="40"/>
      <c r="B12" s="40"/>
      <c r="C12" s="43" t="s">
        <v>13</v>
      </c>
      <c r="D12" s="41">
        <f t="shared" si="3"/>
        <v>12</v>
      </c>
      <c r="E12" s="44"/>
      <c r="F12" s="44">
        <f t="shared" si="1"/>
        <v>32160</v>
      </c>
      <c r="G12" s="44"/>
      <c r="H12" s="44">
        <f t="shared" si="2"/>
        <v>101423</v>
      </c>
      <c r="I12" s="44"/>
      <c r="J12" s="57">
        <v>7</v>
      </c>
      <c r="K12" s="44"/>
      <c r="L12" s="44">
        <v>30223</v>
      </c>
      <c r="M12" s="44"/>
      <c r="N12" s="44">
        <v>94938</v>
      </c>
      <c r="O12" s="60"/>
      <c r="P12" s="44">
        <v>5</v>
      </c>
      <c r="Q12" s="44"/>
      <c r="R12" s="44">
        <v>1937</v>
      </c>
      <c r="S12" s="44"/>
      <c r="T12" s="44">
        <v>6485</v>
      </c>
      <c r="U12" s="61"/>
      <c r="V12" s="61"/>
      <c r="W12" s="61"/>
    </row>
    <row r="13" spans="1:23" ht="27" customHeight="1" x14ac:dyDescent="0.2">
      <c r="A13" s="40"/>
      <c r="B13" s="40"/>
      <c r="C13" s="43" t="s">
        <v>14</v>
      </c>
      <c r="D13" s="63">
        <f t="shared" si="3"/>
        <v>8</v>
      </c>
      <c r="E13" s="67"/>
      <c r="F13" s="67">
        <f t="shared" si="1"/>
        <v>6091</v>
      </c>
      <c r="G13" s="67"/>
      <c r="H13" s="67">
        <f t="shared" si="2"/>
        <v>22325</v>
      </c>
      <c r="I13" s="67"/>
      <c r="J13" s="66">
        <v>4</v>
      </c>
      <c r="K13" s="67"/>
      <c r="L13" s="67">
        <v>2408</v>
      </c>
      <c r="M13" s="67"/>
      <c r="N13" s="67">
        <v>11848</v>
      </c>
      <c r="O13" s="68"/>
      <c r="P13" s="67">
        <v>4</v>
      </c>
      <c r="Q13" s="67"/>
      <c r="R13" s="67">
        <v>3683</v>
      </c>
      <c r="S13" s="67"/>
      <c r="T13" s="67">
        <v>10477</v>
      </c>
      <c r="U13" s="61"/>
      <c r="V13" s="61"/>
      <c r="W13" s="61"/>
    </row>
    <row r="14" spans="1:23" ht="15" customHeight="1" x14ac:dyDescent="0.2">
      <c r="A14" s="40"/>
      <c r="B14" s="40"/>
      <c r="C14" s="43" t="s">
        <v>15</v>
      </c>
      <c r="D14" s="41">
        <f t="shared" si="3"/>
        <v>6</v>
      </c>
      <c r="E14" s="44"/>
      <c r="F14" s="44">
        <f t="shared" si="1"/>
        <v>5772</v>
      </c>
      <c r="G14" s="44"/>
      <c r="H14" s="44">
        <f>SUM(N14,T14)</f>
        <v>17178</v>
      </c>
      <c r="I14" s="44"/>
      <c r="J14" s="57">
        <v>6</v>
      </c>
      <c r="K14" s="44"/>
      <c r="L14" s="44">
        <v>5772</v>
      </c>
      <c r="M14" s="44"/>
      <c r="N14" s="44">
        <v>17178</v>
      </c>
      <c r="O14" s="60"/>
      <c r="P14" s="67" t="s">
        <v>7</v>
      </c>
      <c r="Q14" s="44"/>
      <c r="R14" s="67" t="s">
        <v>7</v>
      </c>
      <c r="S14" s="44"/>
      <c r="T14" s="67" t="s">
        <v>7</v>
      </c>
      <c r="U14" s="61"/>
      <c r="V14" s="61"/>
      <c r="W14" s="61"/>
    </row>
    <row r="15" spans="1:23" ht="15" customHeight="1" x14ac:dyDescent="0.2">
      <c r="A15" s="40"/>
      <c r="B15" s="40"/>
      <c r="C15" s="43" t="s">
        <v>30</v>
      </c>
      <c r="D15" s="41">
        <f t="shared" si="3"/>
        <v>8</v>
      </c>
      <c r="E15" s="44"/>
      <c r="F15" s="44">
        <f t="shared" si="1"/>
        <v>19945</v>
      </c>
      <c r="G15" s="44"/>
      <c r="H15" s="44">
        <f t="shared" si="2"/>
        <v>110303</v>
      </c>
      <c r="I15" s="44"/>
      <c r="J15" s="57">
        <v>3</v>
      </c>
      <c r="K15" s="44"/>
      <c r="L15" s="44">
        <v>18323</v>
      </c>
      <c r="M15" s="44"/>
      <c r="N15" s="44">
        <v>100809</v>
      </c>
      <c r="O15" s="60"/>
      <c r="P15" s="44">
        <v>5</v>
      </c>
      <c r="Q15" s="44"/>
      <c r="R15" s="44">
        <v>1622</v>
      </c>
      <c r="S15" s="44"/>
      <c r="T15" s="44">
        <v>9494</v>
      </c>
      <c r="U15" s="61"/>
      <c r="V15" s="61"/>
      <c r="W15" s="61"/>
    </row>
    <row r="16" spans="1:23" ht="15" customHeight="1" x14ac:dyDescent="0.2">
      <c r="A16" s="40"/>
      <c r="B16" s="40"/>
      <c r="C16" s="43" t="s">
        <v>31</v>
      </c>
      <c r="D16" s="41">
        <f t="shared" si="3"/>
        <v>4</v>
      </c>
      <c r="E16" s="44"/>
      <c r="F16" s="44">
        <f t="shared" si="1"/>
        <v>1371</v>
      </c>
      <c r="G16" s="44"/>
      <c r="H16" s="44">
        <f t="shared" si="2"/>
        <v>7328</v>
      </c>
      <c r="I16" s="44"/>
      <c r="J16" s="57">
        <v>2</v>
      </c>
      <c r="K16" s="44"/>
      <c r="L16" s="44">
        <v>687</v>
      </c>
      <c r="M16" s="44"/>
      <c r="N16" s="44">
        <v>3681</v>
      </c>
      <c r="O16" s="60"/>
      <c r="P16" s="44">
        <v>2</v>
      </c>
      <c r="Q16" s="44"/>
      <c r="R16" s="44">
        <v>684</v>
      </c>
      <c r="S16" s="44"/>
      <c r="T16" s="44">
        <v>3647</v>
      </c>
      <c r="U16" s="61"/>
      <c r="V16" s="61"/>
      <c r="W16" s="61"/>
    </row>
    <row r="17" spans="1:28" ht="15" customHeight="1" x14ac:dyDescent="0.2">
      <c r="A17" s="40"/>
      <c r="B17" s="40"/>
      <c r="C17" s="43" t="s">
        <v>88</v>
      </c>
      <c r="D17" s="41">
        <f t="shared" si="3"/>
        <v>1</v>
      </c>
      <c r="E17" s="44"/>
      <c r="F17" s="44">
        <f t="shared" si="1"/>
        <v>880</v>
      </c>
      <c r="G17" s="44"/>
      <c r="H17" s="44">
        <f>SUM(N17,T17)</f>
        <v>4662</v>
      </c>
      <c r="I17" s="44"/>
      <c r="J17" s="57">
        <v>1</v>
      </c>
      <c r="K17" s="44"/>
      <c r="L17" s="44">
        <v>880</v>
      </c>
      <c r="M17" s="44"/>
      <c r="N17" s="44">
        <v>4662</v>
      </c>
      <c r="O17" s="60"/>
      <c r="P17" s="44" t="s">
        <v>7</v>
      </c>
      <c r="Q17" s="44"/>
      <c r="R17" s="44" t="s">
        <v>7</v>
      </c>
      <c r="S17" s="44"/>
      <c r="T17" s="44" t="s">
        <v>7</v>
      </c>
      <c r="U17" s="61"/>
      <c r="V17" s="61"/>
      <c r="W17" s="61"/>
    </row>
    <row r="18" spans="1:28" ht="27" customHeight="1" x14ac:dyDescent="0.2">
      <c r="A18" s="40"/>
      <c r="B18" s="40"/>
      <c r="C18" s="62" t="s">
        <v>121</v>
      </c>
      <c r="D18" s="63">
        <f t="shared" si="3"/>
        <v>1</v>
      </c>
      <c r="E18" s="67"/>
      <c r="F18" s="67">
        <f t="shared" si="1"/>
        <v>4135</v>
      </c>
      <c r="G18" s="67"/>
      <c r="H18" s="67">
        <f>SUM(N18,T18)</f>
        <v>12585</v>
      </c>
      <c r="I18" s="67"/>
      <c r="J18" s="66">
        <v>1</v>
      </c>
      <c r="K18" s="67"/>
      <c r="L18" s="67">
        <v>4135</v>
      </c>
      <c r="M18" s="67"/>
      <c r="N18" s="67">
        <v>12585</v>
      </c>
      <c r="O18" s="68"/>
      <c r="P18" s="67" t="s">
        <v>7</v>
      </c>
      <c r="Q18" s="67"/>
      <c r="R18" s="67" t="s">
        <v>7</v>
      </c>
      <c r="S18" s="67"/>
      <c r="T18" s="67" t="s">
        <v>7</v>
      </c>
      <c r="U18" s="61"/>
      <c r="V18" s="61"/>
      <c r="W18" s="61"/>
    </row>
    <row r="19" spans="1:28" ht="27" customHeight="1" x14ac:dyDescent="0.2">
      <c r="A19" s="40"/>
      <c r="B19" s="40"/>
      <c r="C19" s="43" t="s">
        <v>67</v>
      </c>
      <c r="D19" s="63">
        <f t="shared" si="3"/>
        <v>1</v>
      </c>
      <c r="E19" s="64"/>
      <c r="F19" s="64">
        <f t="shared" si="1"/>
        <v>367</v>
      </c>
      <c r="G19" s="64"/>
      <c r="H19" s="64">
        <f>SUM(N19,T19)</f>
        <v>1830</v>
      </c>
      <c r="I19" s="64"/>
      <c r="J19" s="63">
        <v>1</v>
      </c>
      <c r="K19" s="64"/>
      <c r="L19" s="64">
        <v>367</v>
      </c>
      <c r="M19" s="64"/>
      <c r="N19" s="64">
        <v>1830</v>
      </c>
      <c r="O19" s="65"/>
      <c r="P19" s="67" t="s">
        <v>7</v>
      </c>
      <c r="Q19" s="69"/>
      <c r="R19" s="67" t="s">
        <v>7</v>
      </c>
      <c r="S19" s="69"/>
      <c r="T19" s="67" t="s">
        <v>7</v>
      </c>
    </row>
    <row r="20" spans="1:28" ht="27" customHeight="1" x14ac:dyDescent="0.2">
      <c r="A20" s="30"/>
      <c r="B20" s="30"/>
      <c r="C20" s="43" t="s">
        <v>71</v>
      </c>
      <c r="D20" s="63">
        <f t="shared" si="3"/>
        <v>3</v>
      </c>
      <c r="E20" s="70"/>
      <c r="F20" s="64">
        <f t="shared" si="1"/>
        <v>572</v>
      </c>
      <c r="G20" s="70"/>
      <c r="H20" s="64">
        <f>SUM(N20,T20)</f>
        <v>1682</v>
      </c>
      <c r="I20" s="71"/>
      <c r="J20" s="72">
        <v>1</v>
      </c>
      <c r="K20" s="69"/>
      <c r="L20" s="67">
        <v>202</v>
      </c>
      <c r="M20" s="69"/>
      <c r="N20" s="67">
        <v>702</v>
      </c>
      <c r="O20" s="71"/>
      <c r="P20" s="67">
        <v>2</v>
      </c>
      <c r="Q20" s="69"/>
      <c r="R20" s="67">
        <v>370</v>
      </c>
      <c r="S20" s="69"/>
      <c r="T20" s="67">
        <v>980</v>
      </c>
    </row>
    <row r="21" spans="1:28" ht="33.75" customHeight="1" x14ac:dyDescent="0.2">
      <c r="A21" s="30"/>
      <c r="B21" s="30"/>
      <c r="C21" s="30"/>
      <c r="D21" s="12"/>
      <c r="E21" s="12"/>
      <c r="F21" s="12"/>
      <c r="G21" s="12"/>
      <c r="H21" s="12"/>
    </row>
    <row r="22" spans="1:28" ht="12.75" customHeight="1" x14ac:dyDescent="0.2">
      <c r="A22" s="30"/>
      <c r="B22" s="30"/>
      <c r="C22" s="12"/>
      <c r="D22" s="12"/>
      <c r="E22" s="12"/>
      <c r="F22" s="12"/>
      <c r="G22" s="12"/>
      <c r="H22" s="12"/>
    </row>
    <row r="23" spans="1:28" ht="12.75" customHeight="1" x14ac:dyDescent="0.2">
      <c r="A23" s="30"/>
      <c r="B23" s="30"/>
      <c r="C23" s="30"/>
      <c r="D23" s="30"/>
      <c r="E23" s="30"/>
      <c r="F23" s="46"/>
      <c r="G23" s="46"/>
      <c r="H23" s="46"/>
    </row>
    <row r="24" spans="1:28" ht="12.75" customHeight="1" x14ac:dyDescent="0.2">
      <c r="A24" s="30"/>
      <c r="B24" s="30"/>
      <c r="C24" s="30"/>
      <c r="D24" s="30"/>
      <c r="E24" s="30"/>
      <c r="F24" s="46"/>
      <c r="G24" s="46"/>
      <c r="H24" s="46"/>
    </row>
    <row r="25" spans="1:28" ht="12.75" customHeight="1" x14ac:dyDescent="0.2">
      <c r="A25" s="30"/>
      <c r="B25" s="30"/>
      <c r="C25" s="30"/>
      <c r="D25" s="30"/>
      <c r="E25" s="30"/>
      <c r="F25" s="46"/>
      <c r="G25" s="46"/>
      <c r="H25" s="46"/>
      <c r="AB25" s="61"/>
    </row>
    <row r="26" spans="1:28" ht="12.75" customHeight="1" x14ac:dyDescent="0.2">
      <c r="F26" s="6"/>
      <c r="G26" s="6"/>
      <c r="H26" s="6"/>
    </row>
    <row r="27" spans="1:28" ht="12.75" customHeight="1" x14ac:dyDescent="0.2">
      <c r="F27" s="6"/>
      <c r="G27" s="6"/>
      <c r="H27" s="6"/>
    </row>
    <row r="28" spans="1:28" ht="12.75" customHeight="1" x14ac:dyDescent="0.2">
      <c r="F28" s="6"/>
      <c r="G28" s="6"/>
      <c r="H28" s="6"/>
    </row>
    <row r="29" spans="1:28" x14ac:dyDescent="0.2">
      <c r="F29" s="6"/>
      <c r="G29" s="6"/>
      <c r="H29" s="6"/>
    </row>
    <row r="30" spans="1:28" x14ac:dyDescent="0.2">
      <c r="F30" s="6"/>
      <c r="G30" s="6"/>
      <c r="H30" s="6"/>
    </row>
    <row r="31" spans="1:28" x14ac:dyDescent="0.2">
      <c r="C31" s="30"/>
      <c r="D31" s="47"/>
      <c r="F31" s="6"/>
      <c r="G31" s="6"/>
      <c r="H31" s="6"/>
    </row>
    <row r="32" spans="1:28" x14ac:dyDescent="0.2">
      <c r="C32" s="30"/>
      <c r="D32" s="47"/>
      <c r="F32" s="6"/>
      <c r="G32" s="6"/>
      <c r="H32" s="6"/>
    </row>
  </sheetData>
  <mergeCells count="15">
    <mergeCell ref="B9:C9"/>
    <mergeCell ref="P2:U2"/>
    <mergeCell ref="B5:C5"/>
    <mergeCell ref="R3:S3"/>
    <mergeCell ref="T3:U3"/>
    <mergeCell ref="D2:I2"/>
    <mergeCell ref="J3:K3"/>
    <mergeCell ref="L3:M3"/>
    <mergeCell ref="N3:O3"/>
    <mergeCell ref="P3:Q3"/>
    <mergeCell ref="A1:U1"/>
    <mergeCell ref="D3:E3"/>
    <mergeCell ref="F3:G3"/>
    <mergeCell ref="H3:I3"/>
    <mergeCell ref="J2:O2"/>
  </mergeCells>
  <phoneticPr fontId="0" type="noConversion"/>
  <printOptions horizontalCentered="1"/>
  <pageMargins left="0.59055118110236227" right="0.59055118110236227" top="0.78740157480314965" bottom="0.25" header="0.51181102362204722" footer="0.2"/>
  <pageSetup paperSize="9" scale="85" orientation="portrait" r:id="rId1"/>
  <headerFooter alignWithMargins="0">
    <oddFooter>&amp;R&amp;"Calibri,Regular"3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showGridLines="0" topLeftCell="A19" workbookViewId="0">
      <selection activeCell="AE26" sqref="AE25:AE26"/>
    </sheetView>
  </sheetViews>
  <sheetFormatPr defaultColWidth="9.33203125" defaultRowHeight="12.75" x14ac:dyDescent="0.2"/>
  <cols>
    <col min="1" max="2" width="1.83203125" style="2" customWidth="1"/>
    <col min="3" max="3" width="27.5" style="2" customWidth="1"/>
    <col min="4" max="4" width="1" style="2" customWidth="1"/>
    <col min="5" max="5" width="7.6640625" style="2" customWidth="1"/>
    <col min="6" max="7" width="1" style="2" customWidth="1"/>
    <col min="8" max="8" width="9.83203125" style="2" customWidth="1"/>
    <col min="9" max="10" width="1" style="2" customWidth="1"/>
    <col min="11" max="11" width="6.5" style="2" customWidth="1"/>
    <col min="12" max="13" width="7" style="2" customWidth="1"/>
    <col min="14" max="18" width="6.5" style="2" customWidth="1"/>
    <col min="19" max="19" width="2.83203125" style="2" customWidth="1"/>
    <col min="20" max="20" width="9.33203125" style="2"/>
    <col min="21" max="25" width="0" style="2" hidden="1" customWidth="1"/>
    <col min="26" max="26" width="7.5" style="2" customWidth="1"/>
    <col min="27" max="27" width="7.83203125" style="2" customWidth="1"/>
    <col min="28" max="28" width="7.5" style="2" customWidth="1"/>
    <col min="29" max="30" width="6.83203125" style="2" customWidth="1"/>
    <col min="31" max="31" width="5.83203125" style="2" customWidth="1"/>
    <col min="32" max="32" width="6.1640625" style="2" customWidth="1"/>
    <col min="33" max="33" width="5.5" style="2" customWidth="1"/>
    <col min="34" max="34" width="6" style="2" customWidth="1"/>
    <col min="35" max="16384" width="9.33203125" style="2"/>
  </cols>
  <sheetData>
    <row r="1" spans="1:20" ht="27.75" customHeight="1" thickBot="1" x14ac:dyDescent="0.25">
      <c r="A1" s="132" t="s">
        <v>143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20" ht="19.5" customHeight="1" x14ac:dyDescent="0.2">
      <c r="A2" s="3"/>
      <c r="B2" s="3"/>
      <c r="C2" s="3"/>
      <c r="D2" s="138" t="s">
        <v>6</v>
      </c>
      <c r="E2" s="139"/>
      <c r="F2" s="139"/>
      <c r="G2" s="134" t="s">
        <v>89</v>
      </c>
      <c r="H2" s="134"/>
      <c r="I2" s="134"/>
      <c r="J2" s="119" t="s">
        <v>17</v>
      </c>
      <c r="K2" s="119"/>
      <c r="L2" s="119"/>
      <c r="M2" s="119"/>
      <c r="N2" s="119"/>
      <c r="O2" s="119"/>
      <c r="P2" s="119"/>
      <c r="Q2" s="119"/>
      <c r="R2" s="119"/>
      <c r="S2" s="120"/>
    </row>
    <row r="3" spans="1:20" ht="45.75" customHeight="1" x14ac:dyDescent="0.2">
      <c r="A3" s="14"/>
      <c r="B3" s="14"/>
      <c r="C3" s="14"/>
      <c r="D3" s="140"/>
      <c r="E3" s="141"/>
      <c r="F3" s="141"/>
      <c r="G3" s="135"/>
      <c r="H3" s="135"/>
      <c r="I3" s="135"/>
      <c r="J3" s="130" t="s">
        <v>84</v>
      </c>
      <c r="K3" s="130"/>
      <c r="L3" s="34" t="s">
        <v>18</v>
      </c>
      <c r="M3" s="34" t="s">
        <v>19</v>
      </c>
      <c r="N3" s="34" t="s">
        <v>20</v>
      </c>
      <c r="O3" s="34" t="s">
        <v>21</v>
      </c>
      <c r="P3" s="34" t="s">
        <v>22</v>
      </c>
      <c r="Q3" s="34" t="s">
        <v>23</v>
      </c>
      <c r="R3" s="130" t="s">
        <v>52</v>
      </c>
      <c r="S3" s="111"/>
    </row>
    <row r="4" spans="1:20" ht="27" customHeight="1" x14ac:dyDescent="0.25">
      <c r="A4" s="133" t="s">
        <v>72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20" ht="17.25" customHeight="1" x14ac:dyDescent="0.2">
      <c r="A5" s="18" t="s">
        <v>2</v>
      </c>
      <c r="B5" s="8"/>
      <c r="C5" s="8"/>
      <c r="D5" s="22"/>
      <c r="E5" s="38">
        <f>SUM(E6,E12,E13)</f>
        <v>1065</v>
      </c>
      <c r="F5" s="25"/>
      <c r="G5" s="41"/>
      <c r="H5" s="38">
        <f>SUM(H6,H12,H13)</f>
        <v>85737</v>
      </c>
      <c r="I5" s="42"/>
      <c r="J5" s="24"/>
      <c r="K5" s="38">
        <f t="shared" ref="K5:R5" si="0">SUM(K6,K12,K13)</f>
        <v>62</v>
      </c>
      <c r="L5" s="38">
        <f t="shared" si="0"/>
        <v>308</v>
      </c>
      <c r="M5" s="38">
        <f t="shared" si="0"/>
        <v>362</v>
      </c>
      <c r="N5" s="38">
        <f t="shared" si="0"/>
        <v>214</v>
      </c>
      <c r="O5" s="38">
        <f t="shared" si="0"/>
        <v>52</v>
      </c>
      <c r="P5" s="38">
        <f t="shared" si="0"/>
        <v>41</v>
      </c>
      <c r="Q5" s="38">
        <f t="shared" si="0"/>
        <v>23</v>
      </c>
      <c r="R5" s="38">
        <f t="shared" si="0"/>
        <v>3</v>
      </c>
      <c r="T5" s="8"/>
    </row>
    <row r="6" spans="1:20" ht="19.5" customHeight="1" x14ac:dyDescent="0.2">
      <c r="A6" s="8" t="s">
        <v>24</v>
      </c>
      <c r="B6" s="8"/>
      <c r="C6" s="8"/>
      <c r="D6" s="22"/>
      <c r="E6" s="25">
        <v>1007</v>
      </c>
      <c r="F6" s="25"/>
      <c r="G6" s="41"/>
      <c r="H6" s="25">
        <v>79819</v>
      </c>
      <c r="I6" s="42"/>
      <c r="J6" s="24"/>
      <c r="K6" s="25">
        <v>59</v>
      </c>
      <c r="L6" s="25">
        <v>299</v>
      </c>
      <c r="M6" s="25">
        <v>346</v>
      </c>
      <c r="N6" s="25">
        <v>196</v>
      </c>
      <c r="O6" s="25">
        <v>46</v>
      </c>
      <c r="P6" s="25">
        <v>37</v>
      </c>
      <c r="Q6" s="25">
        <v>22</v>
      </c>
      <c r="R6" s="25">
        <v>2</v>
      </c>
      <c r="T6" s="8"/>
    </row>
    <row r="7" spans="1:20" ht="17.25" customHeight="1" x14ac:dyDescent="0.2">
      <c r="A7" s="8"/>
      <c r="B7" s="8" t="s">
        <v>8</v>
      </c>
      <c r="C7" s="8"/>
      <c r="D7" s="22"/>
      <c r="E7" s="25">
        <v>1001</v>
      </c>
      <c r="F7" s="25"/>
      <c r="G7" s="41"/>
      <c r="H7" s="25">
        <v>79351</v>
      </c>
      <c r="I7" s="42"/>
      <c r="J7" s="24"/>
      <c r="K7" s="25">
        <v>59</v>
      </c>
      <c r="L7" s="25">
        <v>297</v>
      </c>
      <c r="M7" s="25">
        <v>343</v>
      </c>
      <c r="N7" s="25">
        <v>196</v>
      </c>
      <c r="O7" s="25">
        <v>45</v>
      </c>
      <c r="P7" s="25">
        <v>37</v>
      </c>
      <c r="Q7" s="25">
        <v>22</v>
      </c>
      <c r="R7" s="25">
        <v>2</v>
      </c>
      <c r="T7" s="8"/>
    </row>
    <row r="8" spans="1:20" ht="15.75" customHeight="1" x14ac:dyDescent="0.2">
      <c r="A8" s="8"/>
      <c r="B8" s="8"/>
      <c r="C8" s="8" t="s">
        <v>9</v>
      </c>
      <c r="D8" s="22"/>
      <c r="E8" s="24">
        <v>96</v>
      </c>
      <c r="F8" s="25"/>
      <c r="G8" s="41"/>
      <c r="H8" s="24">
        <v>17287</v>
      </c>
      <c r="I8" s="42"/>
      <c r="J8" s="24"/>
      <c r="K8" s="24" t="s">
        <v>7</v>
      </c>
      <c r="L8" s="24">
        <v>3</v>
      </c>
      <c r="M8" s="24">
        <v>11</v>
      </c>
      <c r="N8" s="24">
        <v>13</v>
      </c>
      <c r="O8" s="24">
        <v>20</v>
      </c>
      <c r="P8" s="24">
        <v>26</v>
      </c>
      <c r="Q8" s="24">
        <v>21</v>
      </c>
      <c r="R8" s="24">
        <v>2</v>
      </c>
      <c r="T8" s="8"/>
    </row>
    <row r="9" spans="1:20" ht="15.75" customHeight="1" x14ac:dyDescent="0.2">
      <c r="A9" s="8"/>
      <c r="B9" s="8"/>
      <c r="C9" s="8" t="s">
        <v>10</v>
      </c>
      <c r="D9" s="22"/>
      <c r="E9" s="24">
        <v>56</v>
      </c>
      <c r="F9" s="25"/>
      <c r="G9" s="41"/>
      <c r="H9" s="24">
        <v>5551</v>
      </c>
      <c r="I9" s="42"/>
      <c r="J9" s="24"/>
      <c r="K9" s="24" t="s">
        <v>7</v>
      </c>
      <c r="L9" s="24">
        <v>11</v>
      </c>
      <c r="M9" s="24">
        <v>19</v>
      </c>
      <c r="N9" s="24">
        <v>18</v>
      </c>
      <c r="O9" s="24">
        <v>5</v>
      </c>
      <c r="P9" s="24">
        <v>3</v>
      </c>
      <c r="Q9" s="24" t="s">
        <v>7</v>
      </c>
      <c r="R9" s="24" t="s">
        <v>7</v>
      </c>
      <c r="T9" s="8"/>
    </row>
    <row r="10" spans="1:20" ht="15.75" customHeight="1" x14ac:dyDescent="0.2">
      <c r="A10" s="8"/>
      <c r="B10" s="8"/>
      <c r="C10" s="8" t="s">
        <v>11</v>
      </c>
      <c r="D10" s="22"/>
      <c r="E10" s="24">
        <v>849</v>
      </c>
      <c r="F10" s="25"/>
      <c r="G10" s="41"/>
      <c r="H10" s="24">
        <v>56513</v>
      </c>
      <c r="I10" s="42"/>
      <c r="J10" s="24"/>
      <c r="K10" s="24">
        <v>59</v>
      </c>
      <c r="L10" s="24">
        <v>283</v>
      </c>
      <c r="M10" s="24">
        <v>313</v>
      </c>
      <c r="N10" s="24">
        <v>165</v>
      </c>
      <c r="O10" s="24">
        <v>20</v>
      </c>
      <c r="P10" s="24">
        <v>8</v>
      </c>
      <c r="Q10" s="24">
        <v>1</v>
      </c>
      <c r="R10" s="24" t="s">
        <v>7</v>
      </c>
      <c r="T10" s="8"/>
    </row>
    <row r="11" spans="1:20" ht="17.25" customHeight="1" x14ac:dyDescent="0.2">
      <c r="A11" s="8"/>
      <c r="B11" s="8" t="s">
        <v>85</v>
      </c>
      <c r="C11" s="8"/>
      <c r="D11" s="22"/>
      <c r="E11" s="24">
        <v>6</v>
      </c>
      <c r="F11" s="25"/>
      <c r="G11" s="41"/>
      <c r="H11" s="24">
        <v>468</v>
      </c>
      <c r="I11" s="42"/>
      <c r="J11" s="24"/>
      <c r="K11" s="24" t="s">
        <v>7</v>
      </c>
      <c r="L11" s="24">
        <v>2</v>
      </c>
      <c r="M11" s="24">
        <v>3</v>
      </c>
      <c r="N11" s="24" t="s">
        <v>7</v>
      </c>
      <c r="O11" s="24">
        <v>1</v>
      </c>
      <c r="P11" s="24" t="s">
        <v>7</v>
      </c>
      <c r="Q11" s="24" t="s">
        <v>7</v>
      </c>
      <c r="R11" s="24" t="s">
        <v>7</v>
      </c>
      <c r="T11" s="8"/>
    </row>
    <row r="12" spans="1:20" ht="29.25" customHeight="1" x14ac:dyDescent="0.2">
      <c r="A12" s="136" t="s">
        <v>25</v>
      </c>
      <c r="B12" s="136"/>
      <c r="C12" s="137"/>
      <c r="D12" s="22"/>
      <c r="E12" s="73">
        <v>56</v>
      </c>
      <c r="F12" s="64"/>
      <c r="G12" s="63"/>
      <c r="H12" s="73">
        <v>5820</v>
      </c>
      <c r="I12" s="65"/>
      <c r="J12" s="73"/>
      <c r="K12" s="73">
        <v>3</v>
      </c>
      <c r="L12" s="73">
        <v>8</v>
      </c>
      <c r="M12" s="73">
        <v>15</v>
      </c>
      <c r="N12" s="73">
        <v>18</v>
      </c>
      <c r="O12" s="73">
        <v>6</v>
      </c>
      <c r="P12" s="73">
        <v>4</v>
      </c>
      <c r="Q12" s="73">
        <v>1</v>
      </c>
      <c r="R12" s="73">
        <v>1</v>
      </c>
      <c r="T12" s="8"/>
    </row>
    <row r="13" spans="1:20" ht="41.25" customHeight="1" x14ac:dyDescent="0.2">
      <c r="A13" s="136" t="s">
        <v>26</v>
      </c>
      <c r="B13" s="136"/>
      <c r="C13" s="137"/>
      <c r="D13" s="22"/>
      <c r="E13" s="73">
        <v>2</v>
      </c>
      <c r="F13" s="64"/>
      <c r="G13" s="63"/>
      <c r="H13" s="73">
        <v>98</v>
      </c>
      <c r="I13" s="65"/>
      <c r="J13" s="73"/>
      <c r="K13" s="73" t="s">
        <v>7</v>
      </c>
      <c r="L13" s="73">
        <v>1</v>
      </c>
      <c r="M13" s="73">
        <v>1</v>
      </c>
      <c r="N13" s="73" t="s">
        <v>7</v>
      </c>
      <c r="O13" s="73" t="s">
        <v>7</v>
      </c>
      <c r="P13" s="73" t="s">
        <v>7</v>
      </c>
      <c r="Q13" s="73" t="s">
        <v>7</v>
      </c>
      <c r="R13" s="73" t="s">
        <v>7</v>
      </c>
      <c r="T13" s="8"/>
    </row>
    <row r="14" spans="1:20" ht="27" customHeight="1" x14ac:dyDescent="0.25">
      <c r="A14" s="133" t="s">
        <v>119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20" ht="17.25" customHeight="1" x14ac:dyDescent="0.2">
      <c r="A15" s="18" t="s">
        <v>2</v>
      </c>
      <c r="B15" s="8"/>
      <c r="C15" s="8"/>
      <c r="D15" s="22"/>
      <c r="E15" s="38">
        <f>SUM(E16,E22,E23)</f>
        <v>1672</v>
      </c>
      <c r="F15" s="25"/>
      <c r="G15" s="41"/>
      <c r="H15" s="38">
        <f>SUM(H16,H22,H23)</f>
        <v>123039</v>
      </c>
      <c r="I15" s="42"/>
      <c r="J15" s="24"/>
      <c r="K15" s="38">
        <f t="shared" ref="K15:R15" si="1">SUM(K16,K22,K23)</f>
        <v>137</v>
      </c>
      <c r="L15" s="38">
        <f t="shared" si="1"/>
        <v>599</v>
      </c>
      <c r="M15" s="38">
        <f t="shared" si="1"/>
        <v>504</v>
      </c>
      <c r="N15" s="38">
        <f t="shared" si="1"/>
        <v>299</v>
      </c>
      <c r="O15" s="38">
        <f t="shared" si="1"/>
        <v>85</v>
      </c>
      <c r="P15" s="38">
        <f t="shared" si="1"/>
        <v>35</v>
      </c>
      <c r="Q15" s="38">
        <f t="shared" si="1"/>
        <v>8</v>
      </c>
      <c r="R15" s="38">
        <f t="shared" si="1"/>
        <v>5</v>
      </c>
      <c r="T15" s="8"/>
    </row>
    <row r="16" spans="1:20" ht="19.5" customHeight="1" x14ac:dyDescent="0.2">
      <c r="A16" s="8" t="s">
        <v>24</v>
      </c>
      <c r="B16" s="8"/>
      <c r="C16" s="8"/>
      <c r="D16" s="22"/>
      <c r="E16" s="25">
        <f>SUM(E17,E21)</f>
        <v>1617</v>
      </c>
      <c r="F16" s="25"/>
      <c r="G16" s="41"/>
      <c r="H16" s="25">
        <f>SUM(H17,H21)</f>
        <v>117765</v>
      </c>
      <c r="I16" s="42"/>
      <c r="J16" s="24"/>
      <c r="K16" s="25">
        <f t="shared" ref="K16:P16" si="2">SUM(K17,K21)</f>
        <v>136</v>
      </c>
      <c r="L16" s="25">
        <f t="shared" si="2"/>
        <v>588</v>
      </c>
      <c r="M16" s="25">
        <f t="shared" si="2"/>
        <v>484</v>
      </c>
      <c r="N16" s="25">
        <f t="shared" si="2"/>
        <v>279</v>
      </c>
      <c r="O16" s="25">
        <f t="shared" si="2"/>
        <v>84</v>
      </c>
      <c r="P16" s="25">
        <f t="shared" si="2"/>
        <v>34</v>
      </c>
      <c r="Q16" s="25">
        <f>SUM(Q17,Q21)</f>
        <v>7</v>
      </c>
      <c r="R16" s="25">
        <f>SUM(R17,R21)</f>
        <v>5</v>
      </c>
      <c r="T16" s="8"/>
    </row>
    <row r="17" spans="1:34" ht="17.25" customHeight="1" x14ac:dyDescent="0.2">
      <c r="A17" s="8"/>
      <c r="B17" s="8" t="s">
        <v>8</v>
      </c>
      <c r="C17" s="8"/>
      <c r="D17" s="22"/>
      <c r="E17" s="25">
        <f>SUM(E18:E20)</f>
        <v>1584</v>
      </c>
      <c r="F17" s="25"/>
      <c r="G17" s="41"/>
      <c r="H17" s="25">
        <f>SUM(H18:H20)</f>
        <v>114806</v>
      </c>
      <c r="I17" s="42"/>
      <c r="J17" s="24"/>
      <c r="K17" s="25">
        <f t="shared" ref="K17:R17" si="3">SUM(K18:K20)</f>
        <v>136</v>
      </c>
      <c r="L17" s="25">
        <f t="shared" si="3"/>
        <v>581</v>
      </c>
      <c r="M17" s="25">
        <f t="shared" si="3"/>
        <v>476</v>
      </c>
      <c r="N17" s="25">
        <f t="shared" si="3"/>
        <v>266</v>
      </c>
      <c r="O17" s="25">
        <f t="shared" si="3"/>
        <v>80</v>
      </c>
      <c r="P17" s="25">
        <f t="shared" si="3"/>
        <v>33</v>
      </c>
      <c r="Q17" s="25">
        <f t="shared" si="3"/>
        <v>7</v>
      </c>
      <c r="R17" s="25">
        <f t="shared" si="3"/>
        <v>5</v>
      </c>
      <c r="T17" s="8"/>
    </row>
    <row r="18" spans="1:34" ht="15.75" customHeight="1" x14ac:dyDescent="0.2">
      <c r="A18" s="8"/>
      <c r="B18" s="8"/>
      <c r="C18" s="8" t="s">
        <v>9</v>
      </c>
      <c r="D18" s="22"/>
      <c r="E18" s="24">
        <f t="shared" ref="E18:E23" si="4">SUM(K18:R18)</f>
        <v>95</v>
      </c>
      <c r="F18" s="25"/>
      <c r="G18" s="41"/>
      <c r="H18" s="24">
        <v>16307</v>
      </c>
      <c r="I18" s="42"/>
      <c r="J18" s="24"/>
      <c r="K18" s="24"/>
      <c r="L18" s="24">
        <v>4</v>
      </c>
      <c r="M18" s="24">
        <v>8</v>
      </c>
      <c r="N18" s="24">
        <v>20</v>
      </c>
      <c r="O18" s="24">
        <v>27</v>
      </c>
      <c r="P18" s="24">
        <v>24</v>
      </c>
      <c r="Q18" s="24">
        <v>7</v>
      </c>
      <c r="R18" s="24">
        <v>5</v>
      </c>
      <c r="T18" s="8"/>
    </row>
    <row r="19" spans="1:34" ht="15.75" customHeight="1" x14ac:dyDescent="0.2">
      <c r="A19" s="8"/>
      <c r="B19" s="8"/>
      <c r="C19" s="8" t="s">
        <v>10</v>
      </c>
      <c r="D19" s="22"/>
      <c r="E19" s="24">
        <f t="shared" si="4"/>
        <v>64</v>
      </c>
      <c r="F19" s="25"/>
      <c r="G19" s="41"/>
      <c r="H19" s="24">
        <v>7238</v>
      </c>
      <c r="I19" s="42"/>
      <c r="J19" s="24"/>
      <c r="K19" s="24" t="s">
        <v>7</v>
      </c>
      <c r="L19" s="24">
        <v>7</v>
      </c>
      <c r="M19" s="24">
        <v>17</v>
      </c>
      <c r="N19" s="24">
        <v>25</v>
      </c>
      <c r="O19" s="24">
        <v>11</v>
      </c>
      <c r="P19" s="24">
        <v>4</v>
      </c>
      <c r="Q19" s="24"/>
      <c r="R19" s="24"/>
      <c r="T19" s="8"/>
    </row>
    <row r="20" spans="1:34" ht="15.75" customHeight="1" x14ac:dyDescent="0.2">
      <c r="A20" s="8"/>
      <c r="B20" s="8"/>
      <c r="C20" s="8" t="s">
        <v>11</v>
      </c>
      <c r="D20" s="22"/>
      <c r="E20" s="24">
        <f t="shared" si="4"/>
        <v>1425</v>
      </c>
      <c r="F20" s="25"/>
      <c r="G20" s="41"/>
      <c r="H20" s="24">
        <v>91261</v>
      </c>
      <c r="I20" s="42"/>
      <c r="J20" s="24"/>
      <c r="K20" s="24">
        <v>136</v>
      </c>
      <c r="L20" s="24">
        <v>570</v>
      </c>
      <c r="M20" s="24">
        <v>451</v>
      </c>
      <c r="N20" s="24">
        <v>221</v>
      </c>
      <c r="O20" s="24">
        <v>42</v>
      </c>
      <c r="P20" s="24">
        <v>5</v>
      </c>
      <c r="Q20" s="24"/>
      <c r="R20" s="24" t="s">
        <v>7</v>
      </c>
      <c r="T20" s="8"/>
    </row>
    <row r="21" spans="1:34" ht="17.25" customHeight="1" x14ac:dyDescent="0.2">
      <c r="A21" s="8"/>
      <c r="B21" s="8" t="s">
        <v>85</v>
      </c>
      <c r="C21" s="8"/>
      <c r="D21" s="22"/>
      <c r="E21" s="24">
        <f t="shared" si="4"/>
        <v>33</v>
      </c>
      <c r="F21" s="25"/>
      <c r="G21" s="41"/>
      <c r="H21" s="24">
        <v>2959</v>
      </c>
      <c r="I21" s="42"/>
      <c r="J21" s="24"/>
      <c r="K21" s="24" t="s">
        <v>7</v>
      </c>
      <c r="L21" s="24">
        <v>7</v>
      </c>
      <c r="M21" s="24">
        <v>8</v>
      </c>
      <c r="N21" s="24">
        <v>13</v>
      </c>
      <c r="O21" s="24">
        <v>4</v>
      </c>
      <c r="P21" s="24">
        <v>1</v>
      </c>
      <c r="Q21" s="24" t="s">
        <v>7</v>
      </c>
      <c r="R21" s="24" t="s">
        <v>7</v>
      </c>
      <c r="T21" s="8"/>
    </row>
    <row r="22" spans="1:34" ht="29.25" customHeight="1" x14ac:dyDescent="0.2">
      <c r="A22" s="136" t="s">
        <v>25</v>
      </c>
      <c r="B22" s="136"/>
      <c r="C22" s="137"/>
      <c r="D22" s="22"/>
      <c r="E22" s="73">
        <f t="shared" si="4"/>
        <v>48</v>
      </c>
      <c r="F22" s="64"/>
      <c r="G22" s="63"/>
      <c r="H22" s="73">
        <v>4599</v>
      </c>
      <c r="I22" s="65"/>
      <c r="J22" s="73"/>
      <c r="K22" s="73">
        <v>1</v>
      </c>
      <c r="L22" s="73">
        <v>10</v>
      </c>
      <c r="M22" s="73">
        <v>15</v>
      </c>
      <c r="N22" s="73">
        <v>20</v>
      </c>
      <c r="O22" s="73"/>
      <c r="P22" s="73">
        <v>1</v>
      </c>
      <c r="Q22" s="73">
        <v>1</v>
      </c>
      <c r="R22" s="73"/>
      <c r="T22" s="8"/>
    </row>
    <row r="23" spans="1:34" ht="41.25" customHeight="1" x14ac:dyDescent="0.2">
      <c r="A23" s="136" t="s">
        <v>26</v>
      </c>
      <c r="B23" s="136"/>
      <c r="C23" s="137"/>
      <c r="D23" s="22"/>
      <c r="E23" s="73">
        <f t="shared" si="4"/>
        <v>7</v>
      </c>
      <c r="F23" s="64"/>
      <c r="G23" s="63"/>
      <c r="H23" s="73">
        <v>675</v>
      </c>
      <c r="I23" s="65"/>
      <c r="J23" s="73"/>
      <c r="K23" s="73" t="s">
        <v>7</v>
      </c>
      <c r="L23" s="73">
        <v>1</v>
      </c>
      <c r="M23" s="73">
        <v>5</v>
      </c>
      <c r="N23" s="73" t="s">
        <v>7</v>
      </c>
      <c r="O23" s="73">
        <v>1</v>
      </c>
      <c r="P23" s="73" t="s">
        <v>7</v>
      </c>
      <c r="Q23" s="73" t="s">
        <v>7</v>
      </c>
      <c r="R23" s="73" t="s">
        <v>7</v>
      </c>
      <c r="T23" s="8"/>
    </row>
    <row r="24" spans="1:34" x14ac:dyDescent="0.2">
      <c r="AG24" s="59"/>
    </row>
    <row r="25" spans="1:34" s="58" customFormat="1" x14ac:dyDescent="0.2">
      <c r="A25" s="88" t="s">
        <v>135</v>
      </c>
      <c r="U25" s="89" t="s">
        <v>54</v>
      </c>
      <c r="V25" s="89" t="s">
        <v>55</v>
      </c>
      <c r="W25" s="89" t="s">
        <v>56</v>
      </c>
      <c r="X25" s="89" t="s">
        <v>57</v>
      </c>
      <c r="Y25" s="89" t="s">
        <v>58</v>
      </c>
    </row>
    <row r="26" spans="1:34" ht="21.6" customHeight="1" x14ac:dyDescent="0.2"/>
    <row r="31" spans="1:34" x14ac:dyDescent="0.2">
      <c r="AA31" s="58" t="s">
        <v>129</v>
      </c>
      <c r="AB31" s="58"/>
      <c r="AC31" s="58"/>
      <c r="AD31" s="58"/>
      <c r="AE31" s="58"/>
      <c r="AF31" s="58"/>
      <c r="AG31" s="58"/>
    </row>
    <row r="32" spans="1:34" x14ac:dyDescent="0.2">
      <c r="Z32" s="82" t="s">
        <v>59</v>
      </c>
      <c r="AA32" s="82" t="s">
        <v>60</v>
      </c>
      <c r="AB32" s="82" t="s">
        <v>61</v>
      </c>
      <c r="AC32" s="48" t="s">
        <v>62</v>
      </c>
      <c r="AD32" s="48" t="s">
        <v>66</v>
      </c>
      <c r="AE32" s="48" t="s">
        <v>68</v>
      </c>
      <c r="AF32" s="83" t="s">
        <v>70</v>
      </c>
      <c r="AG32" s="84" t="s">
        <v>72</v>
      </c>
      <c r="AH32" s="48" t="s">
        <v>119</v>
      </c>
    </row>
    <row r="33" spans="20:34" x14ac:dyDescent="0.2">
      <c r="T33" s="2" t="s">
        <v>2</v>
      </c>
      <c r="U33" s="2">
        <v>4627</v>
      </c>
      <c r="V33" s="2">
        <v>4015</v>
      </c>
      <c r="W33" s="2">
        <v>4771</v>
      </c>
      <c r="X33" s="2">
        <v>6139</v>
      </c>
      <c r="Y33" s="2">
        <f>SUM(Y34:Y38)</f>
        <v>8895</v>
      </c>
      <c r="Z33" s="2">
        <f>SUM(Z34:Z38)</f>
        <v>4923</v>
      </c>
      <c r="AA33" s="2">
        <v>3939</v>
      </c>
      <c r="AB33" s="2">
        <v>2388</v>
      </c>
      <c r="AC33" s="2">
        <v>2729</v>
      </c>
      <c r="AD33" s="2">
        <v>1227</v>
      </c>
      <c r="AE33" s="2">
        <v>638</v>
      </c>
      <c r="AF33" s="2">
        <v>1798</v>
      </c>
      <c r="AG33" s="59">
        <v>1065</v>
      </c>
      <c r="AH33" s="2">
        <v>1672</v>
      </c>
    </row>
    <row r="34" spans="20:34" x14ac:dyDescent="0.2">
      <c r="T34" s="2" t="s">
        <v>32</v>
      </c>
      <c r="U34" s="2">
        <v>361</v>
      </c>
      <c r="V34" s="2">
        <v>459</v>
      </c>
      <c r="W34" s="2">
        <v>570</v>
      </c>
      <c r="X34" s="2">
        <v>697</v>
      </c>
      <c r="Y34" s="2">
        <v>882</v>
      </c>
      <c r="Z34" s="2">
        <v>467</v>
      </c>
      <c r="AA34" s="2">
        <v>416</v>
      </c>
      <c r="AB34" s="2">
        <v>270</v>
      </c>
      <c r="AC34" s="2">
        <v>700</v>
      </c>
      <c r="AD34" s="2">
        <v>167</v>
      </c>
      <c r="AE34" s="2">
        <v>48</v>
      </c>
      <c r="AF34" s="2">
        <v>273</v>
      </c>
      <c r="AG34" s="59">
        <v>62</v>
      </c>
      <c r="AH34" s="2">
        <v>137</v>
      </c>
    </row>
    <row r="35" spans="20:34" x14ac:dyDescent="0.2">
      <c r="T35" s="2" t="s">
        <v>33</v>
      </c>
      <c r="U35" s="2">
        <v>1659</v>
      </c>
      <c r="V35" s="2">
        <v>1195</v>
      </c>
      <c r="W35" s="2">
        <v>1533</v>
      </c>
      <c r="X35" s="2">
        <v>1771</v>
      </c>
      <c r="Y35" s="2">
        <v>3310</v>
      </c>
      <c r="Z35" s="2">
        <v>1856</v>
      </c>
      <c r="AA35" s="2">
        <v>1439</v>
      </c>
      <c r="AB35" s="2">
        <v>958</v>
      </c>
      <c r="AC35" s="2">
        <v>1067</v>
      </c>
      <c r="AD35" s="2">
        <v>423</v>
      </c>
      <c r="AE35" s="2">
        <v>169</v>
      </c>
      <c r="AF35" s="2">
        <v>560</v>
      </c>
      <c r="AG35" s="59">
        <v>308</v>
      </c>
      <c r="AH35" s="2">
        <v>599</v>
      </c>
    </row>
    <row r="36" spans="20:34" x14ac:dyDescent="0.2">
      <c r="T36" s="2" t="s">
        <v>34</v>
      </c>
      <c r="U36" s="2">
        <v>1239</v>
      </c>
      <c r="V36" s="2">
        <v>1179</v>
      </c>
      <c r="W36" s="2">
        <v>1346</v>
      </c>
      <c r="X36" s="2">
        <v>2067</v>
      </c>
      <c r="Y36" s="2">
        <v>2826</v>
      </c>
      <c r="Z36" s="2">
        <v>1634</v>
      </c>
      <c r="AA36" s="2">
        <v>1119</v>
      </c>
      <c r="AB36" s="2">
        <v>609</v>
      </c>
      <c r="AC36" s="2">
        <v>560</v>
      </c>
      <c r="AD36" s="2">
        <v>351</v>
      </c>
      <c r="AE36" s="2">
        <v>181</v>
      </c>
      <c r="AF36" s="2">
        <v>534</v>
      </c>
      <c r="AG36" s="59">
        <v>362</v>
      </c>
      <c r="AH36" s="2">
        <v>504</v>
      </c>
    </row>
    <row r="37" spans="20:34" x14ac:dyDescent="0.2">
      <c r="T37" s="2" t="s">
        <v>35</v>
      </c>
      <c r="U37" s="2">
        <v>813</v>
      </c>
      <c r="V37" s="2">
        <v>711</v>
      </c>
      <c r="W37" s="2">
        <v>866</v>
      </c>
      <c r="X37" s="2">
        <v>1106</v>
      </c>
      <c r="Y37" s="2">
        <v>1187</v>
      </c>
      <c r="Z37" s="2">
        <v>674</v>
      </c>
      <c r="AA37" s="2">
        <v>613</v>
      </c>
      <c r="AB37" s="2">
        <v>384</v>
      </c>
      <c r="AC37" s="2">
        <v>284</v>
      </c>
      <c r="AD37" s="2">
        <v>196</v>
      </c>
      <c r="AE37" s="2">
        <v>170</v>
      </c>
      <c r="AF37" s="2">
        <v>275</v>
      </c>
      <c r="AG37" s="59">
        <v>214</v>
      </c>
      <c r="AH37" s="2">
        <v>299</v>
      </c>
    </row>
    <row r="38" spans="20:34" x14ac:dyDescent="0.2">
      <c r="T38" s="2" t="s">
        <v>50</v>
      </c>
      <c r="U38" s="2">
        <v>555</v>
      </c>
      <c r="V38" s="2">
        <v>471</v>
      </c>
      <c r="W38" s="2">
        <v>456</v>
      </c>
      <c r="X38" s="2">
        <v>492</v>
      </c>
      <c r="Y38" s="2">
        <v>690</v>
      </c>
      <c r="Z38" s="8">
        <v>292</v>
      </c>
      <c r="AA38" s="8">
        <f>SUM(O15:R15)</f>
        <v>133</v>
      </c>
      <c r="AB38" s="8">
        <f>SUM(O15:R15)</f>
        <v>133</v>
      </c>
      <c r="AC38" s="2">
        <v>118</v>
      </c>
      <c r="AD38" s="8">
        <v>90</v>
      </c>
      <c r="AE38" s="8">
        <v>70</v>
      </c>
      <c r="AF38" s="8">
        <v>156</v>
      </c>
      <c r="AG38" s="59">
        <v>119</v>
      </c>
      <c r="AH38" s="2">
        <v>133</v>
      </c>
    </row>
    <row r="39" spans="20:34" x14ac:dyDescent="0.2">
      <c r="Z39" s="2">
        <f t="shared" ref="Z39:AF39" si="5">SUM(Z34:Z38)</f>
        <v>4923</v>
      </c>
      <c r="AA39" s="2">
        <f t="shared" si="5"/>
        <v>3720</v>
      </c>
      <c r="AB39" s="2">
        <f t="shared" si="5"/>
        <v>2354</v>
      </c>
      <c r="AC39" s="2">
        <f t="shared" si="5"/>
        <v>2729</v>
      </c>
      <c r="AD39" s="2">
        <f t="shared" si="5"/>
        <v>1227</v>
      </c>
      <c r="AE39" s="2">
        <f t="shared" si="5"/>
        <v>638</v>
      </c>
      <c r="AF39" s="2">
        <f t="shared" si="5"/>
        <v>1798</v>
      </c>
      <c r="AG39" s="59">
        <f>SUM(AG34:AG38)</f>
        <v>1065</v>
      </c>
      <c r="AH39" s="59">
        <f>SUM(AH34:AH38)</f>
        <v>1672</v>
      </c>
    </row>
  </sheetData>
  <mergeCells count="12">
    <mergeCell ref="A22:C22"/>
    <mergeCell ref="A23:C23"/>
    <mergeCell ref="A13:C13"/>
    <mergeCell ref="A12:C12"/>
    <mergeCell ref="D2:F3"/>
    <mergeCell ref="A1:S1"/>
    <mergeCell ref="A14:R14"/>
    <mergeCell ref="G2:I3"/>
    <mergeCell ref="J3:K3"/>
    <mergeCell ref="A4:R4"/>
    <mergeCell ref="R3:S3"/>
    <mergeCell ref="J2:S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>&amp;L&amp;"Calibri,Regular"4</oddFooter>
  </headerFooter>
  <ignoredErrors>
    <ignoredError sqref="E17 H17 M17:P17 K17:L1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X17" sqref="X17"/>
    </sheetView>
  </sheetViews>
  <sheetFormatPr defaultColWidth="9.33203125" defaultRowHeight="12.75" x14ac:dyDescent="0.2"/>
  <cols>
    <col min="1" max="1" width="2" style="2" customWidth="1"/>
    <col min="2" max="2" width="23.5" style="2" customWidth="1"/>
    <col min="3" max="3" width="6.83203125" style="2" customWidth="1"/>
    <col min="4" max="4" width="1" style="2" customWidth="1"/>
    <col min="5" max="5" width="10.1640625" style="2" customWidth="1"/>
    <col min="6" max="6" width="1" style="2" customWidth="1"/>
    <col min="7" max="7" width="10.1640625" style="2" customWidth="1"/>
    <col min="8" max="8" width="1" style="2" customWidth="1"/>
    <col min="9" max="9" width="6.83203125" style="2" customWidth="1"/>
    <col min="10" max="10" width="1" style="2" customWidth="1"/>
    <col min="11" max="11" width="10.1640625" style="2" customWidth="1"/>
    <col min="12" max="12" width="1" style="2" customWidth="1"/>
    <col min="13" max="13" width="10.1640625" style="2" customWidth="1"/>
    <col min="14" max="14" width="1" style="2" customWidth="1"/>
    <col min="15" max="15" width="5.1640625" style="2" customWidth="1"/>
    <col min="16" max="16" width="1" style="2" customWidth="1"/>
    <col min="17" max="17" width="10.1640625" style="2" customWidth="1"/>
    <col min="18" max="18" width="1" style="2" customWidth="1"/>
    <col min="19" max="19" width="10.1640625" style="2" customWidth="1"/>
    <col min="20" max="20" width="1" style="2" customWidth="1"/>
    <col min="21" max="16384" width="9.33203125" style="2"/>
  </cols>
  <sheetData>
    <row r="1" spans="1:21" ht="27.75" customHeight="1" thickBot="1" x14ac:dyDescent="0.25">
      <c r="A1" s="132" t="s">
        <v>142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1" ht="15.75" customHeight="1" x14ac:dyDescent="0.2">
      <c r="A2" s="3"/>
      <c r="B2" s="13"/>
      <c r="C2" s="120" t="s">
        <v>0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1" ht="15.75" customHeight="1" x14ac:dyDescent="0.2">
      <c r="A3" s="16"/>
      <c r="B3" s="23"/>
      <c r="C3" s="142" t="s">
        <v>81</v>
      </c>
      <c r="D3" s="144"/>
      <c r="E3" s="144"/>
      <c r="F3" s="144"/>
      <c r="G3" s="144"/>
      <c r="H3" s="143"/>
      <c r="I3" s="142" t="s">
        <v>82</v>
      </c>
      <c r="J3" s="144"/>
      <c r="K3" s="144"/>
      <c r="L3" s="144"/>
      <c r="M3" s="144"/>
      <c r="N3" s="143"/>
      <c r="O3" s="142" t="s">
        <v>83</v>
      </c>
      <c r="P3" s="144"/>
      <c r="Q3" s="144"/>
      <c r="R3" s="144"/>
      <c r="S3" s="144"/>
      <c r="T3" s="144"/>
    </row>
    <row r="4" spans="1:21" ht="13.5" customHeight="1" x14ac:dyDescent="0.2">
      <c r="A4" s="14"/>
      <c r="B4" s="4"/>
      <c r="C4" s="142" t="s">
        <v>49</v>
      </c>
      <c r="D4" s="143"/>
      <c r="E4" s="142" t="s">
        <v>64</v>
      </c>
      <c r="F4" s="143"/>
      <c r="G4" s="142" t="s">
        <v>65</v>
      </c>
      <c r="H4" s="143"/>
      <c r="I4" s="142" t="s">
        <v>49</v>
      </c>
      <c r="J4" s="143"/>
      <c r="K4" s="142" t="s">
        <v>64</v>
      </c>
      <c r="L4" s="143"/>
      <c r="M4" s="142" t="s">
        <v>65</v>
      </c>
      <c r="N4" s="143"/>
      <c r="O4" s="142" t="s">
        <v>49</v>
      </c>
      <c r="P4" s="143"/>
      <c r="Q4" s="142" t="s">
        <v>64</v>
      </c>
      <c r="R4" s="143"/>
      <c r="S4" s="142" t="s">
        <v>65</v>
      </c>
      <c r="T4" s="144"/>
    </row>
    <row r="5" spans="1:21" ht="30.75" customHeight="1" x14ac:dyDescent="0.2">
      <c r="A5" s="48" t="s">
        <v>39</v>
      </c>
      <c r="B5" s="48"/>
      <c r="C5" s="36">
        <f>SUM(C6:C22)</f>
        <v>295</v>
      </c>
      <c r="D5" s="37"/>
      <c r="E5" s="37">
        <f>SUM(E6:E22)</f>
        <v>240992</v>
      </c>
      <c r="F5" s="49"/>
      <c r="G5" s="37">
        <f>SUM(G6:G22)</f>
        <v>806588</v>
      </c>
      <c r="H5" s="39"/>
      <c r="I5" s="37">
        <f>SUM(I6:I22)</f>
        <v>249</v>
      </c>
      <c r="J5" s="49"/>
      <c r="K5" s="37">
        <f>SUM(K6:K22)</f>
        <v>168243</v>
      </c>
      <c r="L5" s="49"/>
      <c r="M5" s="37">
        <f>SUM(M6:M22)</f>
        <v>522509</v>
      </c>
      <c r="N5" s="39"/>
      <c r="O5" s="37">
        <f>SUM(O6:O22)</f>
        <v>46</v>
      </c>
      <c r="P5" s="49"/>
      <c r="Q5" s="37">
        <f>SUM(Q6:Q22)</f>
        <v>72749</v>
      </c>
      <c r="R5" s="49"/>
      <c r="S5" s="37">
        <f>SUM(S6:S22)</f>
        <v>284079</v>
      </c>
      <c r="T5" s="8"/>
      <c r="U5" s="8"/>
    </row>
    <row r="6" spans="1:21" ht="23.25" customHeight="1" x14ac:dyDescent="0.2">
      <c r="B6" s="2" t="s">
        <v>40</v>
      </c>
      <c r="C6" s="41">
        <f>SUM(I6,O6)</f>
        <v>8</v>
      </c>
      <c r="D6" s="25"/>
      <c r="E6" s="25">
        <f t="shared" ref="E6:E22" si="0">SUM(K6,Q6)</f>
        <v>1768</v>
      </c>
      <c r="F6" s="24"/>
      <c r="G6" s="24">
        <f>SUM(M6,S6)</f>
        <v>5599</v>
      </c>
      <c r="H6" s="42"/>
      <c r="I6" s="24">
        <v>8</v>
      </c>
      <c r="J6" s="24"/>
      <c r="K6" s="24">
        <v>1768</v>
      </c>
      <c r="L6" s="24"/>
      <c r="M6" s="24">
        <v>5599</v>
      </c>
      <c r="N6" s="42"/>
      <c r="O6" s="24" t="s">
        <v>7</v>
      </c>
      <c r="P6" s="24"/>
      <c r="Q6" s="24" t="s">
        <v>7</v>
      </c>
      <c r="R6" s="24"/>
      <c r="S6" s="24" t="s">
        <v>7</v>
      </c>
      <c r="T6" s="8"/>
    </row>
    <row r="7" spans="1:21" ht="16.5" customHeight="1" x14ac:dyDescent="0.2">
      <c r="B7" s="2" t="s">
        <v>41</v>
      </c>
      <c r="C7" s="41">
        <f>SUM(I7,O7)</f>
        <v>15</v>
      </c>
      <c r="D7" s="25"/>
      <c r="E7" s="25">
        <f t="shared" si="0"/>
        <v>22090</v>
      </c>
      <c r="F7" s="24"/>
      <c r="G7" s="24">
        <f t="shared" ref="G7:G22" si="1">SUM(M7,S7)</f>
        <v>68211</v>
      </c>
      <c r="H7" s="42"/>
      <c r="I7" s="24">
        <v>12</v>
      </c>
      <c r="J7" s="24"/>
      <c r="K7" s="24">
        <v>12192</v>
      </c>
      <c r="L7" s="24"/>
      <c r="M7" s="24">
        <v>38657</v>
      </c>
      <c r="N7" s="42"/>
      <c r="O7" s="24">
        <v>3</v>
      </c>
      <c r="P7" s="24"/>
      <c r="Q7" s="24">
        <v>9898</v>
      </c>
      <c r="R7" s="24"/>
      <c r="S7" s="24">
        <v>29554</v>
      </c>
      <c r="T7" s="8"/>
    </row>
    <row r="8" spans="1:21" ht="16.5" customHeight="1" x14ac:dyDescent="0.2">
      <c r="B8" s="23" t="s">
        <v>42</v>
      </c>
      <c r="C8" s="41">
        <f>SUM(I8,O8)</f>
        <v>5</v>
      </c>
      <c r="D8" s="25"/>
      <c r="E8" s="25">
        <f>SUM(K8,Q8)</f>
        <v>746</v>
      </c>
      <c r="F8" s="24"/>
      <c r="G8" s="24">
        <f>SUM(M8,S8)</f>
        <v>2318</v>
      </c>
      <c r="H8" s="42"/>
      <c r="I8" s="2">
        <v>4</v>
      </c>
      <c r="J8" s="24"/>
      <c r="K8" s="24">
        <v>561</v>
      </c>
      <c r="L8" s="24"/>
      <c r="M8" s="24">
        <v>1698</v>
      </c>
      <c r="N8" s="42"/>
      <c r="O8" s="24">
        <v>1</v>
      </c>
      <c r="P8" s="24"/>
      <c r="Q8" s="24">
        <v>185</v>
      </c>
      <c r="R8" s="24"/>
      <c r="S8" s="24">
        <v>620</v>
      </c>
      <c r="T8" s="8"/>
    </row>
    <row r="9" spans="1:21" ht="16.5" customHeight="1" x14ac:dyDescent="0.2">
      <c r="B9" s="2" t="s">
        <v>43</v>
      </c>
      <c r="C9" s="41">
        <f t="shared" ref="C9:C22" si="2">SUM(I9,O9)</f>
        <v>2</v>
      </c>
      <c r="D9" s="25"/>
      <c r="E9" s="25">
        <f t="shared" si="0"/>
        <v>403</v>
      </c>
      <c r="F9" s="24"/>
      <c r="G9" s="24">
        <f t="shared" si="1"/>
        <v>1145</v>
      </c>
      <c r="H9" s="42"/>
      <c r="I9" s="24">
        <v>2</v>
      </c>
      <c r="J9" s="24"/>
      <c r="K9" s="24">
        <v>403</v>
      </c>
      <c r="L9" s="24"/>
      <c r="M9" s="24">
        <v>1145</v>
      </c>
      <c r="N9" s="42"/>
      <c r="O9" s="24" t="s">
        <v>7</v>
      </c>
      <c r="P9" s="24"/>
      <c r="Q9" s="24" t="s">
        <v>7</v>
      </c>
      <c r="R9" s="24"/>
      <c r="S9" s="24" t="s">
        <v>7</v>
      </c>
      <c r="T9" s="8"/>
    </row>
    <row r="10" spans="1:21" ht="16.5" customHeight="1" x14ac:dyDescent="0.2">
      <c r="B10" s="2" t="s">
        <v>44</v>
      </c>
      <c r="C10" s="41">
        <f t="shared" si="2"/>
        <v>31</v>
      </c>
      <c r="D10" s="25"/>
      <c r="E10" s="25">
        <f t="shared" si="0"/>
        <v>7184</v>
      </c>
      <c r="F10" s="24"/>
      <c r="G10" s="24">
        <f t="shared" si="1"/>
        <v>22000</v>
      </c>
      <c r="H10" s="42"/>
      <c r="I10" s="24">
        <v>29</v>
      </c>
      <c r="J10" s="24"/>
      <c r="K10" s="24">
        <v>6063</v>
      </c>
      <c r="L10" s="24"/>
      <c r="M10" s="24">
        <v>18532</v>
      </c>
      <c r="N10" s="42"/>
      <c r="O10" s="24">
        <v>2</v>
      </c>
      <c r="P10" s="24"/>
      <c r="Q10" s="24">
        <v>1121</v>
      </c>
      <c r="R10" s="24"/>
      <c r="S10" s="24">
        <v>3468</v>
      </c>
      <c r="T10" s="8"/>
    </row>
    <row r="11" spans="1:21" ht="16.5" customHeight="1" x14ac:dyDescent="0.2">
      <c r="B11" s="2" t="s">
        <v>122</v>
      </c>
      <c r="C11" s="41">
        <f t="shared" si="2"/>
        <v>5</v>
      </c>
      <c r="D11" s="25"/>
      <c r="E11" s="25">
        <f t="shared" si="0"/>
        <v>2100</v>
      </c>
      <c r="F11" s="24"/>
      <c r="G11" s="24">
        <f t="shared" si="1"/>
        <v>6854</v>
      </c>
      <c r="H11" s="42"/>
      <c r="I11" s="24">
        <v>5</v>
      </c>
      <c r="J11" s="24"/>
      <c r="K11" s="24">
        <v>2100</v>
      </c>
      <c r="L11" s="24"/>
      <c r="M11" s="24">
        <v>6854</v>
      </c>
      <c r="N11" s="42"/>
      <c r="O11" s="24" t="s">
        <v>7</v>
      </c>
      <c r="P11" s="24"/>
      <c r="Q11" s="24" t="s">
        <v>7</v>
      </c>
      <c r="R11" s="24"/>
      <c r="S11" s="24" t="s">
        <v>7</v>
      </c>
      <c r="T11" s="8"/>
    </row>
    <row r="12" spans="1:21" ht="16.5" customHeight="1" x14ac:dyDescent="0.2">
      <c r="B12" s="2" t="s">
        <v>45</v>
      </c>
      <c r="C12" s="41">
        <f t="shared" si="2"/>
        <v>24</v>
      </c>
      <c r="D12" s="25"/>
      <c r="E12" s="25">
        <f t="shared" si="0"/>
        <v>16655</v>
      </c>
      <c r="F12" s="24"/>
      <c r="G12" s="24">
        <f t="shared" si="1"/>
        <v>53713</v>
      </c>
      <c r="H12" s="42"/>
      <c r="I12" s="24">
        <v>23</v>
      </c>
      <c r="J12" s="24"/>
      <c r="K12" s="24">
        <v>8641</v>
      </c>
      <c r="L12" s="24"/>
      <c r="M12" s="24">
        <v>26201</v>
      </c>
      <c r="N12" s="42"/>
      <c r="O12" s="24">
        <v>1</v>
      </c>
      <c r="P12" s="24"/>
      <c r="Q12" s="24">
        <v>8014</v>
      </c>
      <c r="R12" s="24"/>
      <c r="S12" s="24">
        <v>27512</v>
      </c>
      <c r="T12" s="8"/>
    </row>
    <row r="13" spans="1:21" ht="16.5" customHeight="1" x14ac:dyDescent="0.2">
      <c r="B13" s="2" t="s">
        <v>123</v>
      </c>
      <c r="C13" s="41">
        <f t="shared" si="2"/>
        <v>4</v>
      </c>
      <c r="D13" s="25"/>
      <c r="E13" s="25">
        <f t="shared" si="0"/>
        <v>3086</v>
      </c>
      <c r="F13" s="24"/>
      <c r="G13" s="24">
        <f t="shared" si="1"/>
        <v>11406</v>
      </c>
      <c r="H13" s="42"/>
      <c r="I13" s="24">
        <v>1</v>
      </c>
      <c r="J13" s="24"/>
      <c r="K13" s="24">
        <v>403</v>
      </c>
      <c r="L13" s="24"/>
      <c r="M13" s="24">
        <v>1224</v>
      </c>
      <c r="N13" s="42"/>
      <c r="O13" s="24">
        <v>3</v>
      </c>
      <c r="P13" s="24"/>
      <c r="Q13" s="24">
        <v>2683</v>
      </c>
      <c r="R13" s="24"/>
      <c r="S13" s="24">
        <v>10182</v>
      </c>
      <c r="T13" s="8"/>
    </row>
    <row r="14" spans="1:21" ht="16.5" customHeight="1" x14ac:dyDescent="0.2">
      <c r="B14" s="2" t="s">
        <v>124</v>
      </c>
      <c r="C14" s="41">
        <f t="shared" si="2"/>
        <v>39</v>
      </c>
      <c r="D14" s="25"/>
      <c r="E14" s="25">
        <f t="shared" si="0"/>
        <v>23618</v>
      </c>
      <c r="F14" s="24"/>
      <c r="G14" s="24">
        <f t="shared" si="1"/>
        <v>72585</v>
      </c>
      <c r="H14" s="42"/>
      <c r="I14" s="24">
        <v>33</v>
      </c>
      <c r="J14" s="24"/>
      <c r="K14" s="24">
        <v>17259</v>
      </c>
      <c r="L14" s="24"/>
      <c r="M14" s="24">
        <v>52229</v>
      </c>
      <c r="N14" s="42"/>
      <c r="O14" s="24">
        <v>6</v>
      </c>
      <c r="P14" s="24"/>
      <c r="Q14" s="24">
        <v>6359</v>
      </c>
      <c r="R14" s="24"/>
      <c r="S14" s="24">
        <v>20356</v>
      </c>
      <c r="T14" s="8"/>
    </row>
    <row r="15" spans="1:21" ht="16.5" customHeight="1" x14ac:dyDescent="0.2">
      <c r="B15" s="2" t="s">
        <v>125</v>
      </c>
      <c r="C15" s="41">
        <f t="shared" si="2"/>
        <v>11</v>
      </c>
      <c r="D15" s="25"/>
      <c r="E15" s="25">
        <f t="shared" si="0"/>
        <v>25445</v>
      </c>
      <c r="F15" s="24"/>
      <c r="G15" s="24">
        <f t="shared" si="1"/>
        <v>80589</v>
      </c>
      <c r="H15" s="42"/>
      <c r="I15" s="24">
        <v>6</v>
      </c>
      <c r="J15" s="24"/>
      <c r="K15" s="24">
        <v>18168</v>
      </c>
      <c r="L15" s="24"/>
      <c r="M15" s="24">
        <v>53994</v>
      </c>
      <c r="N15" s="42"/>
      <c r="O15" s="24">
        <v>5</v>
      </c>
      <c r="P15" s="24"/>
      <c r="Q15" s="24">
        <v>7277</v>
      </c>
      <c r="R15" s="24"/>
      <c r="S15" s="24">
        <v>26595</v>
      </c>
      <c r="T15" s="8"/>
    </row>
    <row r="16" spans="1:21" ht="16.5" customHeight="1" x14ac:dyDescent="0.2">
      <c r="B16" s="50" t="s">
        <v>53</v>
      </c>
      <c r="C16" s="41">
        <f t="shared" si="2"/>
        <v>14</v>
      </c>
      <c r="D16" s="25"/>
      <c r="E16" s="25">
        <f t="shared" si="0"/>
        <v>4022</v>
      </c>
      <c r="F16" s="24"/>
      <c r="G16" s="24">
        <f t="shared" si="1"/>
        <v>12679</v>
      </c>
      <c r="H16" s="42"/>
      <c r="I16" s="24">
        <v>14</v>
      </c>
      <c r="J16" s="24"/>
      <c r="K16" s="24">
        <v>4022</v>
      </c>
      <c r="L16" s="24"/>
      <c r="M16" s="24">
        <v>12679</v>
      </c>
      <c r="N16" s="42"/>
      <c r="O16" s="24" t="s">
        <v>7</v>
      </c>
      <c r="P16" s="24"/>
      <c r="Q16" s="24" t="s">
        <v>7</v>
      </c>
      <c r="R16" s="24"/>
      <c r="S16" s="24" t="s">
        <v>7</v>
      </c>
      <c r="T16" s="8"/>
    </row>
    <row r="17" spans="2:20" ht="16.5" customHeight="1" x14ac:dyDescent="0.2">
      <c r="B17" s="2" t="s">
        <v>126</v>
      </c>
      <c r="C17" s="41">
        <f t="shared" si="2"/>
        <v>28</v>
      </c>
      <c r="D17" s="25"/>
      <c r="E17" s="25">
        <f t="shared" si="0"/>
        <v>25866</v>
      </c>
      <c r="F17" s="24"/>
      <c r="G17" s="24">
        <f t="shared" si="1"/>
        <v>122820</v>
      </c>
      <c r="H17" s="42"/>
      <c r="I17" s="24">
        <v>25</v>
      </c>
      <c r="J17" s="24"/>
      <c r="K17" s="24">
        <v>8561</v>
      </c>
      <c r="L17" s="24"/>
      <c r="M17" s="24">
        <v>25712</v>
      </c>
      <c r="N17" s="42"/>
      <c r="O17" s="24">
        <v>3</v>
      </c>
      <c r="P17" s="24"/>
      <c r="Q17" s="24">
        <v>17305</v>
      </c>
      <c r="R17" s="24"/>
      <c r="S17" s="24">
        <v>97108</v>
      </c>
      <c r="T17" s="8"/>
    </row>
    <row r="18" spans="2:20" ht="16.5" customHeight="1" x14ac:dyDescent="0.2">
      <c r="B18" s="2" t="s">
        <v>46</v>
      </c>
      <c r="C18" s="41">
        <f t="shared" si="2"/>
        <v>42</v>
      </c>
      <c r="D18" s="25"/>
      <c r="E18" s="25">
        <f t="shared" si="0"/>
        <v>14718</v>
      </c>
      <c r="F18" s="24"/>
      <c r="G18" s="24">
        <f t="shared" si="1"/>
        <v>50596</v>
      </c>
      <c r="H18" s="42"/>
      <c r="I18" s="24">
        <v>26</v>
      </c>
      <c r="J18" s="24"/>
      <c r="K18" s="24">
        <v>7400</v>
      </c>
      <c r="L18" s="24"/>
      <c r="M18" s="24">
        <v>22263</v>
      </c>
      <c r="N18" s="42"/>
      <c r="O18" s="24">
        <v>16</v>
      </c>
      <c r="P18" s="24"/>
      <c r="Q18" s="24">
        <v>7318</v>
      </c>
      <c r="R18" s="24"/>
      <c r="S18" s="24">
        <v>28333</v>
      </c>
      <c r="T18" s="8"/>
    </row>
    <row r="19" spans="2:20" ht="16.5" customHeight="1" x14ac:dyDescent="0.2">
      <c r="B19" s="2" t="s">
        <v>47</v>
      </c>
      <c r="C19" s="41">
        <f t="shared" si="2"/>
        <v>21</v>
      </c>
      <c r="D19" s="25"/>
      <c r="E19" s="25">
        <f t="shared" si="0"/>
        <v>23169</v>
      </c>
      <c r="F19" s="24"/>
      <c r="G19" s="24">
        <f t="shared" si="1"/>
        <v>78120</v>
      </c>
      <c r="H19" s="42"/>
      <c r="I19" s="24">
        <v>18</v>
      </c>
      <c r="J19" s="24"/>
      <c r="K19" s="24">
        <v>21280</v>
      </c>
      <c r="L19" s="24"/>
      <c r="M19" s="24">
        <v>68057</v>
      </c>
      <c r="N19" s="42"/>
      <c r="O19" s="24">
        <v>3</v>
      </c>
      <c r="P19" s="24"/>
      <c r="Q19" s="24">
        <v>1889</v>
      </c>
      <c r="R19" s="24"/>
      <c r="S19" s="24">
        <v>10063</v>
      </c>
      <c r="T19" s="8"/>
    </row>
    <row r="20" spans="2:20" ht="16.5" customHeight="1" x14ac:dyDescent="0.2">
      <c r="B20" s="2" t="s">
        <v>127</v>
      </c>
      <c r="C20" s="41">
        <f t="shared" si="2"/>
        <v>15</v>
      </c>
      <c r="D20" s="25"/>
      <c r="E20" s="25">
        <f>SUM(K20,Q20)</f>
        <v>28443</v>
      </c>
      <c r="F20" s="24"/>
      <c r="G20" s="24">
        <f>SUM(M20,S20)</f>
        <v>89838</v>
      </c>
      <c r="H20" s="42"/>
      <c r="I20" s="24">
        <v>13</v>
      </c>
      <c r="J20" s="24"/>
      <c r="K20" s="24">
        <v>17763</v>
      </c>
      <c r="L20" s="24"/>
      <c r="M20" s="24">
        <v>59598</v>
      </c>
      <c r="N20" s="42"/>
      <c r="O20" s="24">
        <v>2</v>
      </c>
      <c r="P20" s="24"/>
      <c r="Q20" s="24">
        <v>10680</v>
      </c>
      <c r="R20" s="24"/>
      <c r="S20" s="24">
        <v>30240</v>
      </c>
      <c r="T20" s="8"/>
    </row>
    <row r="21" spans="2:20" ht="16.5" customHeight="1" x14ac:dyDescent="0.2">
      <c r="B21" s="2" t="s">
        <v>128</v>
      </c>
      <c r="C21" s="41">
        <f t="shared" si="2"/>
        <v>26</v>
      </c>
      <c r="D21" s="25"/>
      <c r="E21" s="25">
        <f>SUM(K21,Q21)</f>
        <v>32257</v>
      </c>
      <c r="F21" s="24"/>
      <c r="G21" s="24">
        <f>SUM(M21,S21)</f>
        <v>99277</v>
      </c>
      <c r="H21" s="42"/>
      <c r="I21" s="24">
        <v>26</v>
      </c>
      <c r="J21" s="24"/>
      <c r="K21" s="24">
        <v>32257</v>
      </c>
      <c r="L21" s="24"/>
      <c r="M21" s="24">
        <v>99277</v>
      </c>
      <c r="N21" s="42"/>
      <c r="O21" s="24" t="s">
        <v>7</v>
      </c>
      <c r="P21" s="24"/>
      <c r="Q21" s="24" t="s">
        <v>7</v>
      </c>
      <c r="R21" s="24"/>
      <c r="S21" s="24" t="s">
        <v>7</v>
      </c>
      <c r="T21" s="8"/>
    </row>
    <row r="22" spans="2:20" ht="16.5" customHeight="1" x14ac:dyDescent="0.2">
      <c r="B22" s="2" t="s">
        <v>48</v>
      </c>
      <c r="C22" s="41">
        <f t="shared" si="2"/>
        <v>5</v>
      </c>
      <c r="D22" s="25"/>
      <c r="E22" s="25">
        <f t="shared" si="0"/>
        <v>9422</v>
      </c>
      <c r="F22" s="24"/>
      <c r="G22" s="24">
        <f t="shared" si="1"/>
        <v>28838</v>
      </c>
      <c r="H22" s="42"/>
      <c r="I22" s="24">
        <v>4</v>
      </c>
      <c r="J22" s="24"/>
      <c r="K22" s="24">
        <v>9402</v>
      </c>
      <c r="L22" s="24"/>
      <c r="M22" s="24">
        <v>28790</v>
      </c>
      <c r="N22" s="42"/>
      <c r="O22" s="24">
        <v>1</v>
      </c>
      <c r="P22" s="24"/>
      <c r="Q22" s="24">
        <v>20</v>
      </c>
      <c r="R22" s="24"/>
      <c r="S22" s="24">
        <v>48</v>
      </c>
      <c r="T22" s="8"/>
    </row>
  </sheetData>
  <mergeCells count="14">
    <mergeCell ref="A1:T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2:T2"/>
    <mergeCell ref="C3:H3"/>
    <mergeCell ref="I3:N3"/>
    <mergeCell ref="O3:T3"/>
  </mergeCells>
  <phoneticPr fontId="1" type="noConversion"/>
  <printOptions horizontalCentered="1"/>
  <pageMargins left="0.59055118110236227" right="0.59055118110236227" top="0.78740157480314965" bottom="0.59055118110236227" header="0.27559055118110237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showGridLines="0" workbookViewId="0">
      <selection activeCell="AI12" sqref="AI12"/>
    </sheetView>
  </sheetViews>
  <sheetFormatPr defaultColWidth="9.33203125" defaultRowHeight="12.75" x14ac:dyDescent="0.2"/>
  <cols>
    <col min="1" max="1" width="2.33203125" style="2" customWidth="1"/>
    <col min="2" max="2" width="29.1640625" style="2" customWidth="1"/>
    <col min="3" max="3" width="7.5" style="2" customWidth="1"/>
    <col min="4" max="5" width="1" style="2" customWidth="1"/>
    <col min="6" max="6" width="8.33203125" style="2" customWidth="1"/>
    <col min="7" max="8" width="1" style="2" customWidth="1"/>
    <col min="9" max="9" width="6" style="2" customWidth="1"/>
    <col min="10" max="11" width="1" style="2" customWidth="1"/>
    <col min="12" max="12" width="6" style="2" customWidth="1"/>
    <col min="13" max="14" width="1" style="2" customWidth="1"/>
    <col min="15" max="15" width="6" style="2" customWidth="1"/>
    <col min="16" max="17" width="1" style="2" customWidth="1"/>
    <col min="18" max="18" width="6" style="2" customWidth="1"/>
    <col min="19" max="20" width="1" style="2" customWidth="1"/>
    <col min="21" max="21" width="6" style="2" customWidth="1"/>
    <col min="22" max="23" width="1" style="2" customWidth="1"/>
    <col min="24" max="24" width="6" style="2" customWidth="1"/>
    <col min="25" max="26" width="1" style="2" customWidth="1"/>
    <col min="27" max="27" width="6" style="2" customWidth="1"/>
    <col min="28" max="29" width="1" style="2" customWidth="1"/>
    <col min="30" max="30" width="7.1640625" style="2" customWidth="1"/>
    <col min="31" max="31" width="1.83203125" style="2" customWidth="1"/>
    <col min="32" max="16384" width="9.33203125" style="2"/>
  </cols>
  <sheetData>
    <row r="1" spans="1:31" ht="27.75" customHeight="1" thickBot="1" x14ac:dyDescent="0.25">
      <c r="A1" s="145" t="s">
        <v>141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</row>
    <row r="2" spans="1:31" ht="18" customHeight="1" x14ac:dyDescent="0.2">
      <c r="A2" s="3"/>
      <c r="B2" s="13"/>
      <c r="C2" s="146" t="s">
        <v>6</v>
      </c>
      <c r="D2" s="146"/>
      <c r="E2" s="146" t="s">
        <v>63</v>
      </c>
      <c r="F2" s="146"/>
      <c r="G2" s="146"/>
      <c r="H2" s="119" t="s">
        <v>17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20"/>
    </row>
    <row r="3" spans="1:31" ht="30" customHeight="1" x14ac:dyDescent="0.2">
      <c r="A3" s="14"/>
      <c r="B3" s="4"/>
      <c r="C3" s="130"/>
      <c r="D3" s="130"/>
      <c r="E3" s="130"/>
      <c r="F3" s="130"/>
      <c r="G3" s="130"/>
      <c r="H3" s="130" t="s">
        <v>32</v>
      </c>
      <c r="I3" s="130"/>
      <c r="J3" s="130"/>
      <c r="K3" s="130" t="s">
        <v>33</v>
      </c>
      <c r="L3" s="130"/>
      <c r="M3" s="130"/>
      <c r="N3" s="130" t="s">
        <v>34</v>
      </c>
      <c r="O3" s="130"/>
      <c r="P3" s="130"/>
      <c r="Q3" s="130" t="s">
        <v>35</v>
      </c>
      <c r="R3" s="130"/>
      <c r="S3" s="130"/>
      <c r="T3" s="130" t="s">
        <v>36</v>
      </c>
      <c r="U3" s="130"/>
      <c r="V3" s="130"/>
      <c r="W3" s="130" t="s">
        <v>37</v>
      </c>
      <c r="X3" s="130"/>
      <c r="Y3" s="130"/>
      <c r="Z3" s="130" t="s">
        <v>38</v>
      </c>
      <c r="AA3" s="130"/>
      <c r="AB3" s="130"/>
      <c r="AC3" s="130" t="s">
        <v>51</v>
      </c>
      <c r="AD3" s="130"/>
      <c r="AE3" s="111"/>
    </row>
    <row r="4" spans="1:31" ht="27.75" customHeight="1" x14ac:dyDescent="0.2">
      <c r="A4" s="48" t="s">
        <v>39</v>
      </c>
      <c r="B4" s="48"/>
      <c r="C4" s="36">
        <f>SUM(C5:C21)</f>
        <v>1672</v>
      </c>
      <c r="D4" s="49"/>
      <c r="E4" s="36"/>
      <c r="F4" s="37">
        <f>SUM(F5:F21)</f>
        <v>123039</v>
      </c>
      <c r="G4" s="39"/>
      <c r="H4" s="37"/>
      <c r="I4" s="37">
        <f>SUM(I5:I21)</f>
        <v>137</v>
      </c>
      <c r="J4" s="37"/>
      <c r="K4" s="37"/>
      <c r="L4" s="37">
        <f>SUM(L5:L21)</f>
        <v>599</v>
      </c>
      <c r="M4" s="37"/>
      <c r="N4" s="37"/>
      <c r="O4" s="37">
        <f>SUM(O5:O21)</f>
        <v>504</v>
      </c>
      <c r="P4" s="37"/>
      <c r="Q4" s="37"/>
      <c r="R4" s="37">
        <f>SUM(R5:R21)</f>
        <v>299</v>
      </c>
      <c r="S4" s="37"/>
      <c r="T4" s="37"/>
      <c r="U4" s="37">
        <f>SUM(U5:U21)</f>
        <v>85</v>
      </c>
      <c r="V4" s="37"/>
      <c r="W4" s="37"/>
      <c r="X4" s="37">
        <f>SUM(X5:X21)</f>
        <v>35</v>
      </c>
      <c r="Y4" s="37"/>
      <c r="Z4" s="37"/>
      <c r="AA4" s="37">
        <f>SUM(AA5:AA21)</f>
        <v>8</v>
      </c>
      <c r="AB4" s="37">
        <f>SUM(AB5:AB21)</f>
        <v>0</v>
      </c>
      <c r="AC4" s="37">
        <f>SUM(AC5:AC21)</f>
        <v>0</v>
      </c>
      <c r="AD4" s="37">
        <f>SUM(AD5:AD21)</f>
        <v>5</v>
      </c>
      <c r="AE4" s="48"/>
    </row>
    <row r="5" spans="1:31" ht="21.75" customHeight="1" x14ac:dyDescent="0.2">
      <c r="B5" s="2" t="s">
        <v>40</v>
      </c>
      <c r="C5" s="41">
        <f>SUM(I5,L5,O5,R5,U5,X5,AA5,AD5)</f>
        <v>8</v>
      </c>
      <c r="D5" s="24"/>
      <c r="E5" s="41"/>
      <c r="F5" s="25">
        <v>1339</v>
      </c>
      <c r="G5" s="42"/>
      <c r="H5" s="24"/>
      <c r="I5" s="24" t="s">
        <v>7</v>
      </c>
      <c r="J5" s="24"/>
      <c r="K5" s="24"/>
      <c r="L5" s="24" t="s">
        <v>7</v>
      </c>
      <c r="M5" s="24"/>
      <c r="N5" s="24"/>
      <c r="O5" s="24" t="s">
        <v>7</v>
      </c>
      <c r="P5" s="24"/>
      <c r="Q5" s="24"/>
      <c r="R5" s="24">
        <v>1</v>
      </c>
      <c r="S5" s="24"/>
      <c r="T5" s="24"/>
      <c r="U5" s="24">
        <v>6</v>
      </c>
      <c r="V5" s="24"/>
      <c r="W5" s="24"/>
      <c r="X5" s="24" t="s">
        <v>7</v>
      </c>
      <c r="Y5" s="24"/>
      <c r="Z5" s="24"/>
      <c r="AA5" s="24" t="s">
        <v>7</v>
      </c>
      <c r="AB5" s="24"/>
      <c r="AC5" s="24"/>
      <c r="AD5" s="24">
        <v>1</v>
      </c>
    </row>
    <row r="6" spans="1:31" ht="16.5" customHeight="1" x14ac:dyDescent="0.2">
      <c r="B6" s="2" t="s">
        <v>41</v>
      </c>
      <c r="C6" s="41">
        <f>SUM(I6,L6,O6,R6,U6,X6,AA6,AD6)</f>
        <v>114</v>
      </c>
      <c r="D6" s="24"/>
      <c r="E6" s="41"/>
      <c r="F6" s="25">
        <v>9342</v>
      </c>
      <c r="G6" s="42"/>
      <c r="H6" s="24"/>
      <c r="I6" s="24">
        <v>2</v>
      </c>
      <c r="J6" s="24"/>
      <c r="K6" s="24"/>
      <c r="L6" s="24">
        <v>46</v>
      </c>
      <c r="M6" s="24"/>
      <c r="N6" s="24"/>
      <c r="O6" s="24">
        <v>43</v>
      </c>
      <c r="P6" s="24"/>
      <c r="Q6" s="24"/>
      <c r="R6" s="24">
        <v>16</v>
      </c>
      <c r="S6" s="24"/>
      <c r="T6" s="24"/>
      <c r="U6" s="24">
        <v>5</v>
      </c>
      <c r="V6" s="24"/>
      <c r="W6" s="24"/>
      <c r="X6" s="24">
        <v>1</v>
      </c>
      <c r="Y6" s="24"/>
      <c r="Z6" s="24"/>
      <c r="AA6" s="24">
        <v>1</v>
      </c>
      <c r="AB6" s="24"/>
      <c r="AC6" s="24"/>
      <c r="AD6" s="24" t="s">
        <v>7</v>
      </c>
    </row>
    <row r="7" spans="1:31" ht="16.5" customHeight="1" x14ac:dyDescent="0.2">
      <c r="B7" s="2" t="s">
        <v>42</v>
      </c>
      <c r="C7" s="41">
        <f>SUM(I7,L7,O7,R7,U7,X7,AA7,AD7)</f>
        <v>5</v>
      </c>
      <c r="D7" s="24"/>
      <c r="E7" s="41"/>
      <c r="F7" s="25">
        <v>459</v>
      </c>
      <c r="G7" s="42"/>
      <c r="H7" s="24"/>
      <c r="I7" s="24" t="s">
        <v>7</v>
      </c>
      <c r="J7" s="24"/>
      <c r="K7" s="24"/>
      <c r="L7" s="24">
        <v>3</v>
      </c>
      <c r="M7" s="24"/>
      <c r="N7" s="24"/>
      <c r="O7" s="24" t="s">
        <v>7</v>
      </c>
      <c r="P7" s="24"/>
      <c r="Q7" s="24"/>
      <c r="R7" s="24">
        <v>1</v>
      </c>
      <c r="S7" s="24"/>
      <c r="T7" s="24"/>
      <c r="U7" s="24">
        <v>1</v>
      </c>
      <c r="V7" s="24"/>
      <c r="W7" s="24"/>
      <c r="X7" s="24" t="s">
        <v>7</v>
      </c>
      <c r="Y7" s="24"/>
      <c r="Z7" s="24"/>
      <c r="AA7" s="24" t="s">
        <v>7</v>
      </c>
      <c r="AB7" s="24"/>
      <c r="AC7" s="24"/>
      <c r="AD7" s="24" t="s">
        <v>7</v>
      </c>
    </row>
    <row r="8" spans="1:31" ht="16.5" customHeight="1" x14ac:dyDescent="0.2">
      <c r="B8" s="2" t="s">
        <v>43</v>
      </c>
      <c r="C8" s="41">
        <f>SUM(I8,L8,O8,R8,U8,X8,AA8,AD8)</f>
        <v>7</v>
      </c>
      <c r="D8" s="24"/>
      <c r="E8" s="41"/>
      <c r="F8" s="25">
        <v>641</v>
      </c>
      <c r="G8" s="42"/>
      <c r="H8" s="24"/>
      <c r="I8" s="24" t="s">
        <v>7</v>
      </c>
      <c r="J8" s="24"/>
      <c r="K8" s="24"/>
      <c r="L8" s="24">
        <v>2</v>
      </c>
      <c r="M8" s="24"/>
      <c r="N8" s="24"/>
      <c r="O8" s="24">
        <v>4</v>
      </c>
      <c r="P8" s="24"/>
      <c r="Q8" s="24"/>
      <c r="R8" s="24">
        <v>1</v>
      </c>
      <c r="S8" s="24"/>
      <c r="T8" s="24"/>
      <c r="U8" s="24" t="s">
        <v>7</v>
      </c>
      <c r="V8" s="24"/>
      <c r="W8" s="24"/>
      <c r="X8" s="24" t="s">
        <v>7</v>
      </c>
      <c r="Y8" s="24"/>
      <c r="Z8" s="24"/>
      <c r="AA8" s="24" t="s">
        <v>7</v>
      </c>
      <c r="AB8" s="24"/>
      <c r="AC8" s="24"/>
      <c r="AD8" s="24" t="s">
        <v>7</v>
      </c>
    </row>
    <row r="9" spans="1:31" ht="16.5" customHeight="1" x14ac:dyDescent="0.2">
      <c r="B9" s="2" t="s">
        <v>44</v>
      </c>
      <c r="C9" s="41">
        <f t="shared" ref="C9:C21" si="0">SUM(I9,L9,O9,R9,U9,X9,AA9,AD9)</f>
        <v>51</v>
      </c>
      <c r="D9" s="24"/>
      <c r="E9" s="41"/>
      <c r="F9" s="25">
        <v>4697</v>
      </c>
      <c r="G9" s="42"/>
      <c r="H9" s="24"/>
      <c r="I9" s="24" t="s">
        <v>7</v>
      </c>
      <c r="J9" s="24"/>
      <c r="K9" s="24"/>
      <c r="L9" s="24">
        <v>12</v>
      </c>
      <c r="M9" s="24"/>
      <c r="N9" s="24"/>
      <c r="O9" s="24">
        <v>23</v>
      </c>
      <c r="P9" s="24"/>
      <c r="Q9" s="24"/>
      <c r="R9" s="24">
        <v>15</v>
      </c>
      <c r="S9" s="24"/>
      <c r="T9" s="24"/>
      <c r="U9" s="24" t="s">
        <v>7</v>
      </c>
      <c r="V9" s="24"/>
      <c r="W9" s="24"/>
      <c r="X9" s="24">
        <v>1</v>
      </c>
      <c r="Y9" s="24"/>
      <c r="Z9" s="24"/>
      <c r="AA9" s="24" t="s">
        <v>7</v>
      </c>
      <c r="AB9" s="24"/>
      <c r="AC9" s="24"/>
      <c r="AD9" s="24" t="s">
        <v>7</v>
      </c>
    </row>
    <row r="10" spans="1:31" ht="16.5" customHeight="1" x14ac:dyDescent="0.2">
      <c r="B10" s="2" t="s">
        <v>122</v>
      </c>
      <c r="C10" s="41">
        <f t="shared" si="0"/>
        <v>10</v>
      </c>
      <c r="D10" s="24"/>
      <c r="E10" s="41"/>
      <c r="F10" s="25">
        <v>1660</v>
      </c>
      <c r="G10" s="42"/>
      <c r="H10" s="24"/>
      <c r="I10" s="24" t="s">
        <v>7</v>
      </c>
      <c r="J10" s="24"/>
      <c r="K10" s="24"/>
      <c r="L10" s="24" t="s">
        <v>7</v>
      </c>
      <c r="M10" s="24"/>
      <c r="N10" s="24"/>
      <c r="O10" s="24">
        <v>1</v>
      </c>
      <c r="P10" s="24"/>
      <c r="Q10" s="24"/>
      <c r="R10" s="24">
        <v>5</v>
      </c>
      <c r="S10" s="24"/>
      <c r="T10" s="24"/>
      <c r="U10" s="24">
        <v>1</v>
      </c>
      <c r="V10" s="24"/>
      <c r="W10" s="24"/>
      <c r="X10" s="24">
        <v>1</v>
      </c>
      <c r="Y10" s="24"/>
      <c r="Z10" s="24"/>
      <c r="AA10" s="24">
        <v>1</v>
      </c>
      <c r="AB10" s="24"/>
      <c r="AC10" s="24"/>
      <c r="AD10" s="24">
        <v>1</v>
      </c>
    </row>
    <row r="11" spans="1:31" ht="16.5" customHeight="1" x14ac:dyDescent="0.2">
      <c r="B11" s="2" t="s">
        <v>45</v>
      </c>
      <c r="C11" s="41">
        <f t="shared" si="0"/>
        <v>87</v>
      </c>
      <c r="D11" s="24"/>
      <c r="E11" s="41"/>
      <c r="F11" s="25">
        <v>9017</v>
      </c>
      <c r="G11" s="42"/>
      <c r="H11" s="24"/>
      <c r="I11" s="24">
        <v>1</v>
      </c>
      <c r="J11" s="24"/>
      <c r="K11" s="24"/>
      <c r="L11" s="24">
        <v>12</v>
      </c>
      <c r="M11" s="24"/>
      <c r="N11" s="24"/>
      <c r="O11" s="24">
        <v>22</v>
      </c>
      <c r="P11" s="24"/>
      <c r="Q11" s="24"/>
      <c r="R11" s="24">
        <v>35</v>
      </c>
      <c r="S11" s="24"/>
      <c r="T11" s="24"/>
      <c r="U11" s="24">
        <v>7</v>
      </c>
      <c r="V11" s="24"/>
      <c r="W11" s="24"/>
      <c r="X11" s="24">
        <v>7</v>
      </c>
      <c r="Y11" s="24"/>
      <c r="Z11" s="24"/>
      <c r="AA11" s="24">
        <v>2</v>
      </c>
      <c r="AB11" s="24"/>
      <c r="AC11" s="24"/>
      <c r="AD11" s="24">
        <v>1</v>
      </c>
    </row>
    <row r="12" spans="1:31" ht="16.5" customHeight="1" x14ac:dyDescent="0.2">
      <c r="B12" s="2" t="s">
        <v>123</v>
      </c>
      <c r="C12" s="41">
        <f t="shared" si="0"/>
        <v>1</v>
      </c>
      <c r="D12" s="24"/>
      <c r="E12" s="41"/>
      <c r="F12" s="25">
        <v>282</v>
      </c>
      <c r="G12" s="42"/>
      <c r="H12" s="24"/>
      <c r="I12" s="24" t="s">
        <v>7</v>
      </c>
      <c r="J12" s="24"/>
      <c r="K12" s="24"/>
      <c r="L12" s="24" t="s">
        <v>7</v>
      </c>
      <c r="M12" s="24"/>
      <c r="N12" s="24"/>
      <c r="O12" s="24" t="s">
        <v>7</v>
      </c>
      <c r="P12" s="24"/>
      <c r="Q12" s="24"/>
      <c r="R12" s="24" t="s">
        <v>7</v>
      </c>
      <c r="S12" s="24"/>
      <c r="T12" s="24"/>
      <c r="U12" s="24" t="s">
        <v>7</v>
      </c>
      <c r="V12" s="24"/>
      <c r="W12" s="24"/>
      <c r="X12" s="24">
        <v>1</v>
      </c>
      <c r="Y12" s="24"/>
      <c r="Z12" s="24"/>
      <c r="AA12" s="24" t="s">
        <v>7</v>
      </c>
      <c r="AB12" s="24"/>
      <c r="AC12" s="24"/>
      <c r="AD12" s="24" t="s">
        <v>7</v>
      </c>
    </row>
    <row r="13" spans="1:31" ht="16.5" customHeight="1" x14ac:dyDescent="0.2">
      <c r="B13" s="2" t="s">
        <v>124</v>
      </c>
      <c r="C13" s="41">
        <f t="shared" si="0"/>
        <v>174</v>
      </c>
      <c r="D13" s="24"/>
      <c r="E13" s="41"/>
      <c r="F13" s="25">
        <v>12814</v>
      </c>
      <c r="G13" s="42"/>
      <c r="H13" s="24"/>
      <c r="I13" s="24">
        <v>3</v>
      </c>
      <c r="J13" s="24"/>
      <c r="K13" s="24"/>
      <c r="L13" s="24">
        <v>42</v>
      </c>
      <c r="M13" s="24"/>
      <c r="N13" s="24"/>
      <c r="O13" s="24">
        <v>71</v>
      </c>
      <c r="P13" s="24"/>
      <c r="Q13" s="24"/>
      <c r="R13" s="24">
        <v>43</v>
      </c>
      <c r="S13" s="24"/>
      <c r="T13" s="24"/>
      <c r="U13" s="24">
        <v>4</v>
      </c>
      <c r="V13" s="24"/>
      <c r="W13" s="24"/>
      <c r="X13" s="24">
        <v>8</v>
      </c>
      <c r="Y13" s="24"/>
      <c r="Z13" s="24"/>
      <c r="AA13" s="24">
        <v>2</v>
      </c>
      <c r="AB13" s="24"/>
      <c r="AC13" s="24"/>
      <c r="AD13" s="24">
        <v>1</v>
      </c>
    </row>
    <row r="14" spans="1:31" ht="16.5" customHeight="1" x14ac:dyDescent="0.2">
      <c r="B14" s="2" t="s">
        <v>125</v>
      </c>
      <c r="C14" s="41">
        <f t="shared" si="0"/>
        <v>225</v>
      </c>
      <c r="D14" s="24"/>
      <c r="E14" s="41"/>
      <c r="F14" s="25">
        <v>11898</v>
      </c>
      <c r="G14" s="42"/>
      <c r="H14" s="24"/>
      <c r="I14" s="24">
        <v>32</v>
      </c>
      <c r="J14" s="24"/>
      <c r="K14" s="24"/>
      <c r="L14" s="24">
        <v>115</v>
      </c>
      <c r="M14" s="24"/>
      <c r="N14" s="24"/>
      <c r="O14" s="24">
        <v>55</v>
      </c>
      <c r="P14" s="24"/>
      <c r="Q14" s="24"/>
      <c r="R14" s="24">
        <v>21</v>
      </c>
      <c r="S14" s="24"/>
      <c r="T14" s="24"/>
      <c r="U14" s="24">
        <v>2</v>
      </c>
      <c r="V14" s="24"/>
      <c r="W14" s="24"/>
      <c r="X14" s="24" t="s">
        <v>7</v>
      </c>
      <c r="Y14" s="24"/>
      <c r="Z14" s="24"/>
      <c r="AA14" s="24" t="s">
        <v>7</v>
      </c>
      <c r="AB14" s="24"/>
      <c r="AC14" s="24"/>
      <c r="AD14" s="24" t="s">
        <v>7</v>
      </c>
    </row>
    <row r="15" spans="1:31" ht="16.5" customHeight="1" x14ac:dyDescent="0.2">
      <c r="B15" s="50" t="s">
        <v>53</v>
      </c>
      <c r="C15" s="41">
        <f t="shared" si="0"/>
        <v>23</v>
      </c>
      <c r="D15" s="24"/>
      <c r="E15" s="41"/>
      <c r="F15" s="25">
        <v>2966</v>
      </c>
      <c r="G15" s="42"/>
      <c r="H15" s="24"/>
      <c r="I15" s="24" t="s">
        <v>7</v>
      </c>
      <c r="J15" s="24"/>
      <c r="K15" s="24"/>
      <c r="L15" s="24">
        <v>2</v>
      </c>
      <c r="M15" s="24"/>
      <c r="N15" s="24"/>
      <c r="O15" s="24">
        <v>5</v>
      </c>
      <c r="P15" s="24"/>
      <c r="Q15" s="24"/>
      <c r="R15" s="24">
        <v>9</v>
      </c>
      <c r="S15" s="24"/>
      <c r="T15" s="24"/>
      <c r="U15" s="24">
        <v>3</v>
      </c>
      <c r="V15" s="24"/>
      <c r="W15" s="24"/>
      <c r="X15" s="24">
        <v>2</v>
      </c>
      <c r="Y15" s="24"/>
      <c r="Z15" s="24"/>
      <c r="AA15" s="24">
        <v>1</v>
      </c>
      <c r="AB15" s="24"/>
      <c r="AC15" s="24"/>
      <c r="AD15" s="24">
        <v>1</v>
      </c>
    </row>
    <row r="16" spans="1:31" ht="16.5" customHeight="1" x14ac:dyDescent="0.2">
      <c r="B16" s="2" t="s">
        <v>126</v>
      </c>
      <c r="C16" s="41">
        <f t="shared" si="0"/>
        <v>73</v>
      </c>
      <c r="D16" s="24"/>
      <c r="E16" s="41"/>
      <c r="F16" s="25">
        <v>6766</v>
      </c>
      <c r="G16" s="42"/>
      <c r="H16" s="24"/>
      <c r="I16" s="24">
        <v>3</v>
      </c>
      <c r="J16" s="24"/>
      <c r="K16" s="24"/>
      <c r="L16" s="24">
        <v>9</v>
      </c>
      <c r="M16" s="24"/>
      <c r="N16" s="24"/>
      <c r="O16" s="24">
        <v>39</v>
      </c>
      <c r="P16" s="24"/>
      <c r="Q16" s="24"/>
      <c r="R16" s="24">
        <v>12</v>
      </c>
      <c r="S16" s="24"/>
      <c r="T16" s="24"/>
      <c r="U16" s="24">
        <v>9</v>
      </c>
      <c r="V16" s="24"/>
      <c r="W16" s="24"/>
      <c r="X16" s="24">
        <v>1</v>
      </c>
      <c r="Y16" s="24"/>
      <c r="Z16" s="24"/>
      <c r="AA16" s="24" t="s">
        <v>7</v>
      </c>
      <c r="AB16" s="24"/>
      <c r="AC16" s="24"/>
      <c r="AD16" s="24" t="s">
        <v>7</v>
      </c>
    </row>
    <row r="17" spans="2:31" ht="16.5" customHeight="1" x14ac:dyDescent="0.2">
      <c r="B17" s="2" t="s">
        <v>46</v>
      </c>
      <c r="C17" s="41">
        <f t="shared" si="0"/>
        <v>49</v>
      </c>
      <c r="D17" s="24"/>
      <c r="E17" s="41"/>
      <c r="F17" s="25">
        <v>6083</v>
      </c>
      <c r="G17" s="42"/>
      <c r="H17" s="24"/>
      <c r="I17" s="24">
        <v>1</v>
      </c>
      <c r="J17" s="24"/>
      <c r="K17" s="24"/>
      <c r="L17" s="24">
        <v>2</v>
      </c>
      <c r="M17" s="24"/>
      <c r="N17" s="24"/>
      <c r="O17" s="24">
        <v>17</v>
      </c>
      <c r="P17" s="24"/>
      <c r="Q17" s="24"/>
      <c r="R17" s="24">
        <v>15</v>
      </c>
      <c r="S17" s="24"/>
      <c r="T17" s="24"/>
      <c r="U17" s="24">
        <v>7</v>
      </c>
      <c r="V17" s="24"/>
      <c r="W17" s="24"/>
      <c r="X17" s="24">
        <v>6</v>
      </c>
      <c r="Y17" s="24"/>
      <c r="Z17" s="24"/>
      <c r="AA17" s="24">
        <v>1</v>
      </c>
      <c r="AB17" s="24"/>
      <c r="AC17" s="24"/>
      <c r="AD17" s="24" t="s">
        <v>7</v>
      </c>
    </row>
    <row r="18" spans="2:31" ht="16.5" customHeight="1" x14ac:dyDescent="0.2">
      <c r="B18" s="2" t="s">
        <v>47</v>
      </c>
      <c r="C18" s="41">
        <f t="shared" si="0"/>
        <v>295</v>
      </c>
      <c r="D18" s="24"/>
      <c r="E18" s="41"/>
      <c r="F18" s="25">
        <v>16740</v>
      </c>
      <c r="G18" s="42"/>
      <c r="H18" s="24"/>
      <c r="I18" s="24">
        <v>78</v>
      </c>
      <c r="J18" s="24"/>
      <c r="K18" s="24"/>
      <c r="L18" s="24">
        <v>111</v>
      </c>
      <c r="M18" s="24"/>
      <c r="N18" s="24"/>
      <c r="O18" s="24">
        <v>71</v>
      </c>
      <c r="P18" s="24"/>
      <c r="Q18" s="24"/>
      <c r="R18" s="24">
        <v>29</v>
      </c>
      <c r="S18" s="24"/>
      <c r="T18" s="24"/>
      <c r="U18" s="24">
        <v>5</v>
      </c>
      <c r="V18" s="24"/>
      <c r="W18" s="24"/>
      <c r="X18" s="24">
        <v>1</v>
      </c>
      <c r="Y18" s="24"/>
      <c r="Z18" s="24"/>
      <c r="AA18" s="24" t="s">
        <v>7</v>
      </c>
      <c r="AB18" s="24"/>
      <c r="AC18" s="24"/>
      <c r="AD18" s="24" t="s">
        <v>7</v>
      </c>
      <c r="AE18" s="28"/>
    </row>
    <row r="19" spans="2:31" ht="16.5" customHeight="1" x14ac:dyDescent="0.2">
      <c r="B19" s="2" t="s">
        <v>127</v>
      </c>
      <c r="C19" s="41">
        <f t="shared" si="0"/>
        <v>132</v>
      </c>
      <c r="D19" s="24"/>
      <c r="E19" s="41"/>
      <c r="F19" s="25">
        <v>9689</v>
      </c>
      <c r="G19" s="42"/>
      <c r="H19" s="24"/>
      <c r="I19" s="24">
        <v>3</v>
      </c>
      <c r="J19" s="24"/>
      <c r="K19" s="24"/>
      <c r="L19" s="24">
        <v>37</v>
      </c>
      <c r="M19" s="24"/>
      <c r="N19" s="24"/>
      <c r="O19" s="24">
        <v>46</v>
      </c>
      <c r="P19" s="24"/>
      <c r="Q19" s="24"/>
      <c r="R19" s="24">
        <v>38</v>
      </c>
      <c r="S19" s="24"/>
      <c r="T19" s="24"/>
      <c r="U19" s="24">
        <v>7</v>
      </c>
      <c r="V19" s="24"/>
      <c r="W19" s="24"/>
      <c r="X19" s="24">
        <v>1</v>
      </c>
      <c r="Y19" s="24"/>
      <c r="Z19" s="24"/>
      <c r="AA19" s="24" t="s">
        <v>7</v>
      </c>
      <c r="AB19" s="24"/>
      <c r="AC19" s="24"/>
      <c r="AD19" s="24" t="s">
        <v>7</v>
      </c>
      <c r="AE19" s="28"/>
    </row>
    <row r="20" spans="2:31" ht="16.5" customHeight="1" x14ac:dyDescent="0.2">
      <c r="B20" s="2" t="s">
        <v>128</v>
      </c>
      <c r="C20" s="41">
        <f t="shared" si="0"/>
        <v>325</v>
      </c>
      <c r="D20" s="24"/>
      <c r="E20" s="41"/>
      <c r="F20" s="25">
        <v>22281</v>
      </c>
      <c r="G20" s="42"/>
      <c r="H20" s="24"/>
      <c r="I20" s="24">
        <v>13</v>
      </c>
      <c r="J20" s="24"/>
      <c r="K20" s="24"/>
      <c r="L20" s="24">
        <v>163</v>
      </c>
      <c r="M20" s="24"/>
      <c r="N20" s="24"/>
      <c r="O20" s="24">
        <v>78</v>
      </c>
      <c r="P20" s="24"/>
      <c r="Q20" s="24"/>
      <c r="R20" s="24">
        <v>45</v>
      </c>
      <c r="S20" s="24"/>
      <c r="T20" s="24"/>
      <c r="U20" s="24">
        <v>21</v>
      </c>
      <c r="V20" s="24"/>
      <c r="W20" s="24"/>
      <c r="X20" s="24">
        <v>5</v>
      </c>
      <c r="Y20" s="24"/>
      <c r="Z20" s="24"/>
      <c r="AA20" s="24" t="s">
        <v>7</v>
      </c>
      <c r="AB20" s="24"/>
      <c r="AC20" s="24"/>
      <c r="AD20" s="24" t="s">
        <v>7</v>
      </c>
      <c r="AE20" s="28"/>
    </row>
    <row r="21" spans="2:31" ht="16.5" customHeight="1" x14ac:dyDescent="0.2">
      <c r="B21" s="2" t="s">
        <v>48</v>
      </c>
      <c r="C21" s="41">
        <f t="shared" si="0"/>
        <v>93</v>
      </c>
      <c r="D21" s="24"/>
      <c r="E21" s="41"/>
      <c r="F21" s="25">
        <v>6365</v>
      </c>
      <c r="G21" s="42"/>
      <c r="H21" s="24"/>
      <c r="I21" s="24">
        <v>1</v>
      </c>
      <c r="J21" s="24"/>
      <c r="K21" s="24"/>
      <c r="L21" s="24">
        <v>43</v>
      </c>
      <c r="M21" s="24"/>
      <c r="N21" s="24"/>
      <c r="O21" s="24">
        <v>29</v>
      </c>
      <c r="P21" s="24"/>
      <c r="Q21" s="24"/>
      <c r="R21" s="24">
        <v>13</v>
      </c>
      <c r="S21" s="24"/>
      <c r="T21" s="24"/>
      <c r="U21" s="24">
        <v>7</v>
      </c>
      <c r="V21" s="24"/>
      <c r="W21" s="24"/>
      <c r="X21" s="24" t="s">
        <v>7</v>
      </c>
      <c r="Y21" s="24"/>
      <c r="Z21" s="24"/>
      <c r="AA21" s="24" t="s">
        <v>7</v>
      </c>
      <c r="AB21" s="24"/>
      <c r="AC21" s="24"/>
      <c r="AD21" s="24" t="s">
        <v>7</v>
      </c>
      <c r="AE21" s="28"/>
    </row>
    <row r="22" spans="2:31" x14ac:dyDescent="0.2">
      <c r="B22" s="16"/>
      <c r="C22" s="51"/>
    </row>
  </sheetData>
  <mergeCells count="12">
    <mergeCell ref="T3:V3"/>
    <mergeCell ref="A1:AE1"/>
    <mergeCell ref="W3:Y3"/>
    <mergeCell ref="Z3:AB3"/>
    <mergeCell ref="AC3:AE3"/>
    <mergeCell ref="H2:AE2"/>
    <mergeCell ref="E2:G3"/>
    <mergeCell ref="C2:D3"/>
    <mergeCell ref="H3:J3"/>
    <mergeCell ref="K3:M3"/>
    <mergeCell ref="N3:P3"/>
    <mergeCell ref="Q3:S3"/>
  </mergeCells>
  <phoneticPr fontId="1" type="noConversion"/>
  <printOptions horizontalCentered="1"/>
  <pageMargins left="0.59055118110236227" right="0.59055118110236227" top="6.1023622047244102" bottom="0.59055118110236227" header="0.51181102362204722" footer="0.51181102362204722"/>
  <pageSetup paperSize="9" scale="85" orientation="portrait" r:id="rId1"/>
  <headerFooter alignWithMargins="0">
    <oddFooter>&amp;R&amp;"Calibri,Regular"5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showGridLines="0" topLeftCell="A46" workbookViewId="0">
      <selection activeCell="H60" sqref="H60"/>
    </sheetView>
  </sheetViews>
  <sheetFormatPr defaultRowHeight="12.75" x14ac:dyDescent="0.2"/>
  <cols>
    <col min="1" max="2" width="56.83203125" style="2" customWidth="1"/>
    <col min="3" max="16384" width="9.33203125" style="2"/>
  </cols>
  <sheetData>
    <row r="1" spans="1:2" ht="22.5" customHeight="1" x14ac:dyDescent="0.2">
      <c r="A1" s="106" t="s">
        <v>155</v>
      </c>
    </row>
    <row r="2" spans="1:2" x14ac:dyDescent="0.2">
      <c r="A2" s="77"/>
    </row>
    <row r="3" spans="1:2" x14ac:dyDescent="0.2">
      <c r="A3" s="77" t="s">
        <v>90</v>
      </c>
    </row>
    <row r="4" spans="1:2" ht="9" customHeight="1" x14ac:dyDescent="0.2">
      <c r="A4" s="77"/>
    </row>
    <row r="5" spans="1:2" ht="54" customHeight="1" x14ac:dyDescent="0.2">
      <c r="A5" s="150" t="s">
        <v>91</v>
      </c>
      <c r="B5" s="150"/>
    </row>
    <row r="6" spans="1:2" ht="9" customHeight="1" x14ac:dyDescent="0.2">
      <c r="A6" s="100"/>
      <c r="B6" s="100"/>
    </row>
    <row r="7" spans="1:2" x14ac:dyDescent="0.2">
      <c r="A7" s="78" t="s">
        <v>92</v>
      </c>
      <c r="B7" s="100"/>
    </row>
    <row r="8" spans="1:2" ht="9" customHeight="1" x14ac:dyDescent="0.2">
      <c r="A8" s="100"/>
      <c r="B8" s="100"/>
    </row>
    <row r="9" spans="1:2" ht="39" customHeight="1" x14ac:dyDescent="0.2">
      <c r="A9" s="150" t="s">
        <v>148</v>
      </c>
      <c r="B9" s="150"/>
    </row>
    <row r="10" spans="1:2" ht="9" customHeight="1" x14ac:dyDescent="0.2">
      <c r="A10" s="99"/>
      <c r="B10" s="99"/>
    </row>
    <row r="11" spans="1:2" ht="15" customHeight="1" x14ac:dyDescent="0.2">
      <c r="A11" s="151" t="s">
        <v>149</v>
      </c>
      <c r="B11" s="151"/>
    </row>
    <row r="12" spans="1:2" ht="9" customHeight="1" x14ac:dyDescent="0.2">
      <c r="A12" s="100"/>
      <c r="B12" s="100"/>
    </row>
    <row r="13" spans="1:2" ht="39" customHeight="1" x14ac:dyDescent="0.2">
      <c r="A13" s="152" t="s">
        <v>93</v>
      </c>
      <c r="B13" s="152"/>
    </row>
    <row r="14" spans="1:2" ht="9" customHeight="1" x14ac:dyDescent="0.2">
      <c r="A14" s="100"/>
      <c r="B14" s="100"/>
    </row>
    <row r="15" spans="1:2" ht="38.25" customHeight="1" x14ac:dyDescent="0.2">
      <c r="A15" s="150" t="s">
        <v>94</v>
      </c>
      <c r="B15" s="150"/>
    </row>
    <row r="16" spans="1:2" ht="9" customHeight="1" x14ac:dyDescent="0.2">
      <c r="A16" s="100"/>
      <c r="B16" s="100"/>
    </row>
    <row r="17" spans="1:2" ht="51.75" customHeight="1" x14ac:dyDescent="0.2">
      <c r="A17" s="150" t="s">
        <v>95</v>
      </c>
      <c r="B17" s="150"/>
    </row>
    <row r="18" spans="1:2" ht="9" customHeight="1" x14ac:dyDescent="0.2">
      <c r="A18" s="100"/>
      <c r="B18" s="100"/>
    </row>
    <row r="19" spans="1:2" ht="39" customHeight="1" x14ac:dyDescent="0.2">
      <c r="A19" s="150" t="s">
        <v>96</v>
      </c>
      <c r="B19" s="150"/>
    </row>
    <row r="20" spans="1:2" ht="9" customHeight="1" x14ac:dyDescent="0.2">
      <c r="A20" s="100"/>
      <c r="B20" s="100"/>
    </row>
    <row r="21" spans="1:2" x14ac:dyDescent="0.2">
      <c r="A21" s="78" t="s">
        <v>97</v>
      </c>
      <c r="B21" s="100"/>
    </row>
    <row r="22" spans="1:2" ht="9" customHeight="1" x14ac:dyDescent="0.2">
      <c r="A22" s="78"/>
      <c r="B22" s="100"/>
    </row>
    <row r="23" spans="1:2" ht="39" customHeight="1" x14ac:dyDescent="0.2">
      <c r="A23" s="147" t="s">
        <v>150</v>
      </c>
      <c r="B23" s="147"/>
    </row>
    <row r="24" spans="1:2" ht="9" customHeight="1" x14ac:dyDescent="0.2">
      <c r="A24" s="104"/>
      <c r="B24" s="104"/>
    </row>
    <row r="25" spans="1:2" ht="27.75" customHeight="1" x14ac:dyDescent="0.2">
      <c r="A25" s="150" t="s">
        <v>151</v>
      </c>
      <c r="B25" s="150"/>
    </row>
    <row r="26" spans="1:2" ht="9" customHeight="1" x14ac:dyDescent="0.2">
      <c r="A26" s="99"/>
      <c r="B26" s="99"/>
    </row>
    <row r="27" spans="1:2" ht="25.5" customHeight="1" x14ac:dyDescent="0.2">
      <c r="A27" s="147" t="s">
        <v>146</v>
      </c>
      <c r="B27" s="147"/>
    </row>
    <row r="28" spans="1:2" ht="9" customHeight="1" x14ac:dyDescent="0.2">
      <c r="A28" s="104"/>
      <c r="B28" s="104"/>
    </row>
    <row r="29" spans="1:2" ht="27.75" customHeight="1" x14ac:dyDescent="0.2">
      <c r="A29" s="147" t="s">
        <v>147</v>
      </c>
      <c r="B29" s="147"/>
    </row>
    <row r="30" spans="1:2" ht="9" customHeight="1" x14ac:dyDescent="0.2">
      <c r="A30" s="104"/>
      <c r="B30" s="104"/>
    </row>
    <row r="31" spans="1:2" ht="26.25" customHeight="1" x14ac:dyDescent="0.2">
      <c r="A31" s="147" t="s">
        <v>153</v>
      </c>
      <c r="B31" s="147"/>
    </row>
    <row r="32" spans="1:2" ht="9" customHeight="1" x14ac:dyDescent="0.2">
      <c r="A32" s="104"/>
      <c r="B32" s="104"/>
    </row>
    <row r="33" spans="1:3" ht="15" customHeight="1" x14ac:dyDescent="0.2">
      <c r="A33" s="148" t="s">
        <v>98</v>
      </c>
      <c r="B33" s="148"/>
    </row>
    <row r="34" spans="1:3" ht="9" customHeight="1" x14ac:dyDescent="0.2">
      <c r="A34" s="105"/>
      <c r="B34" s="105"/>
    </row>
    <row r="35" spans="1:3" ht="15" customHeight="1" x14ac:dyDescent="0.2">
      <c r="A35" s="147" t="s">
        <v>99</v>
      </c>
      <c r="B35" s="147"/>
    </row>
    <row r="36" spans="1:3" ht="9" customHeight="1" x14ac:dyDescent="0.2">
      <c r="A36" s="104"/>
      <c r="B36" s="104"/>
    </row>
    <row r="37" spans="1:3" ht="27.75" customHeight="1" x14ac:dyDescent="0.2">
      <c r="A37" s="147" t="s">
        <v>100</v>
      </c>
      <c r="B37" s="147"/>
    </row>
    <row r="38" spans="1:3" ht="9" customHeight="1" x14ac:dyDescent="0.2">
      <c r="A38" s="104"/>
      <c r="B38" s="104"/>
    </row>
    <row r="39" spans="1:3" ht="39" customHeight="1" x14ac:dyDescent="0.2">
      <c r="A39" s="147" t="s">
        <v>101</v>
      </c>
      <c r="B39" s="147"/>
    </row>
    <row r="40" spans="1:3" ht="9" customHeight="1" x14ac:dyDescent="0.2">
      <c r="A40" s="104"/>
      <c r="B40" s="104"/>
    </row>
    <row r="41" spans="1:3" ht="39" customHeight="1" x14ac:dyDescent="0.2">
      <c r="A41" s="147" t="s">
        <v>102</v>
      </c>
      <c r="B41" s="147"/>
    </row>
    <row r="42" spans="1:3" ht="9" customHeight="1" x14ac:dyDescent="0.2">
      <c r="A42" s="104"/>
      <c r="B42" s="104"/>
    </row>
    <row r="43" spans="1:3" ht="15" customHeight="1" x14ac:dyDescent="0.2">
      <c r="A43" s="148" t="s">
        <v>152</v>
      </c>
      <c r="B43" s="148"/>
    </row>
    <row r="44" spans="1:3" ht="9" customHeight="1" x14ac:dyDescent="0.2">
      <c r="A44" s="100"/>
    </row>
    <row r="45" spans="1:3" ht="15" x14ac:dyDescent="0.2">
      <c r="A45" s="107" t="s">
        <v>156</v>
      </c>
    </row>
    <row r="46" spans="1:3" x14ac:dyDescent="0.2">
      <c r="A46" s="108"/>
    </row>
    <row r="47" spans="1:3" x14ac:dyDescent="0.2">
      <c r="A47" s="108"/>
    </row>
    <row r="48" spans="1:3" ht="18" customHeight="1" x14ac:dyDescent="0.2">
      <c r="A48" s="75" t="s">
        <v>103</v>
      </c>
      <c r="B48" s="76" t="s">
        <v>116</v>
      </c>
      <c r="C48" s="75"/>
    </row>
    <row r="49" spans="1:3" ht="9" customHeight="1" x14ac:dyDescent="0.2">
      <c r="A49" s="50"/>
      <c r="B49" s="50"/>
      <c r="C49" s="75"/>
    </row>
    <row r="50" spans="1:3" x14ac:dyDescent="0.2">
      <c r="A50" s="75" t="s">
        <v>104</v>
      </c>
      <c r="B50" s="75" t="s">
        <v>154</v>
      </c>
      <c r="C50" s="75"/>
    </row>
    <row r="51" spans="1:3" ht="15" x14ac:dyDescent="0.2">
      <c r="A51" s="75" t="s">
        <v>105</v>
      </c>
      <c r="B51" s="75" t="s">
        <v>117</v>
      </c>
      <c r="C51" s="75"/>
    </row>
    <row r="52" spans="1:3" ht="15" x14ac:dyDescent="0.2">
      <c r="A52" s="75" t="s">
        <v>106</v>
      </c>
      <c r="B52" s="50"/>
      <c r="C52" s="75"/>
    </row>
    <row r="53" spans="1:3" x14ac:dyDescent="0.2">
      <c r="A53" s="75" t="s">
        <v>107</v>
      </c>
      <c r="B53" s="50"/>
      <c r="C53" s="75"/>
    </row>
    <row r="54" spans="1:3" x14ac:dyDescent="0.2">
      <c r="A54" s="50" t="s">
        <v>108</v>
      </c>
      <c r="B54" s="50"/>
      <c r="C54" s="75"/>
    </row>
    <row r="55" spans="1:3" ht="25.5" x14ac:dyDescent="0.2">
      <c r="A55" s="50" t="s">
        <v>118</v>
      </c>
      <c r="B55" s="50"/>
      <c r="C55" s="75"/>
    </row>
    <row r="56" spans="1:3" x14ac:dyDescent="0.2">
      <c r="A56" s="74"/>
    </row>
    <row r="57" spans="1:3" x14ac:dyDescent="0.2">
      <c r="A57" s="109"/>
    </row>
    <row r="58" spans="1:3" x14ac:dyDescent="0.2">
      <c r="A58" s="109"/>
    </row>
    <row r="59" spans="1:3" x14ac:dyDescent="0.2">
      <c r="A59" s="109"/>
    </row>
    <row r="60" spans="1:3" x14ac:dyDescent="0.2">
      <c r="A60" s="109"/>
    </row>
    <row r="61" spans="1:3" x14ac:dyDescent="0.2">
      <c r="A61" s="149" t="s">
        <v>109</v>
      </c>
      <c r="B61" s="149"/>
    </row>
    <row r="62" spans="1:3" x14ac:dyDescent="0.2">
      <c r="A62" s="149" t="s">
        <v>110</v>
      </c>
      <c r="B62" s="149"/>
    </row>
    <row r="63" spans="1:3" x14ac:dyDescent="0.2">
      <c r="A63" s="149" t="s">
        <v>111</v>
      </c>
      <c r="B63" s="149"/>
    </row>
    <row r="64" spans="1:3" x14ac:dyDescent="0.2">
      <c r="A64" s="154" t="s">
        <v>112</v>
      </c>
      <c r="B64" s="154"/>
    </row>
    <row r="65" spans="1:2" x14ac:dyDescent="0.2">
      <c r="A65" s="149" t="s">
        <v>113</v>
      </c>
      <c r="B65" s="149"/>
    </row>
    <row r="66" spans="1:2" x14ac:dyDescent="0.2">
      <c r="A66" s="149" t="s">
        <v>114</v>
      </c>
      <c r="B66" s="149"/>
    </row>
    <row r="67" spans="1:2" x14ac:dyDescent="0.2">
      <c r="A67" s="109"/>
    </row>
    <row r="68" spans="1:2" ht="13.5" thickBot="1" x14ac:dyDescent="0.25">
      <c r="A68" s="109"/>
    </row>
    <row r="69" spans="1:2" x14ac:dyDescent="0.2">
      <c r="A69" s="153" t="s">
        <v>115</v>
      </c>
      <c r="B69" s="153"/>
    </row>
  </sheetData>
  <mergeCells count="25">
    <mergeCell ref="A69:B69"/>
    <mergeCell ref="A31:B31"/>
    <mergeCell ref="A33:B33"/>
    <mergeCell ref="A35:B35"/>
    <mergeCell ref="A37:B37"/>
    <mergeCell ref="A39:B39"/>
    <mergeCell ref="A63:B63"/>
    <mergeCell ref="A64:B64"/>
    <mergeCell ref="A65:B65"/>
    <mergeCell ref="A66:B66"/>
    <mergeCell ref="A5:B5"/>
    <mergeCell ref="A9:B9"/>
    <mergeCell ref="A11:B11"/>
    <mergeCell ref="A13:B13"/>
    <mergeCell ref="A15:B15"/>
    <mergeCell ref="A17:B17"/>
    <mergeCell ref="A19:B19"/>
    <mergeCell ref="A23:B23"/>
    <mergeCell ref="A25:B25"/>
    <mergeCell ref="A27:B27"/>
    <mergeCell ref="A29:B29"/>
    <mergeCell ref="A41:B41"/>
    <mergeCell ref="A43:B43"/>
    <mergeCell ref="A61:B61"/>
    <mergeCell ref="A62:B62"/>
  </mergeCells>
  <hyperlinks>
    <hyperlink ref="A6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7</vt:i4>
      </vt:variant>
    </vt:vector>
  </HeadingPairs>
  <TitlesOfParts>
    <vt:vector size="16" baseType="lpstr">
      <vt:lpstr>Tab. 1 </vt:lpstr>
      <vt:lpstr>G1 </vt:lpstr>
      <vt:lpstr>Tab.2, G2 i G3</vt:lpstr>
      <vt:lpstr>Tab. 3</vt:lpstr>
      <vt:lpstr>Tab. 4</vt:lpstr>
      <vt:lpstr>Tab. 5 i G4</vt:lpstr>
      <vt:lpstr>Tab. 6.</vt:lpstr>
      <vt:lpstr>Tab 7.</vt:lpstr>
      <vt:lpstr>Metodologija</vt:lpstr>
      <vt:lpstr>Metodologija!Podrucje_ispisa</vt:lpstr>
      <vt:lpstr>'Tab 7.'!Podrucje_ispisa</vt:lpstr>
      <vt:lpstr>'Tab. 1 '!Podrucje_ispisa</vt:lpstr>
      <vt:lpstr>'Tab. 3'!Podrucje_ispisa</vt:lpstr>
      <vt:lpstr>'Tab. 4'!Podrucje_ispisa</vt:lpstr>
      <vt:lpstr>'Tab. 5 i G4'!Podrucje_ispisa</vt:lpstr>
      <vt:lpstr>'Tab.2, G2 i G3'!Podrucje_ispisa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2018-10-10T13:34:21Z</cp:lastPrinted>
  <dcterms:created xsi:type="dcterms:W3CDTF">2003-12-19T12:22:20Z</dcterms:created>
  <dcterms:modified xsi:type="dcterms:W3CDTF">2018-10-11T06:36:07Z</dcterms:modified>
</cp:coreProperties>
</file>